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14.75\disk\★経理業務\01_歳入(一般会計）\29　清掃工場余剰電力等売払収入(売電・売ガス）\01_売電入札\R7（R6入札執行）\3-1　告示（原議書）\01 北部\"/>
    </mc:Choice>
  </mc:AlternateContent>
  <xr:revisionPtr revIDLastSave="0" documentId="13_ncr:1_{E5B876BA-DAA5-4757-BA29-4C0872544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資料1）R7（非バイオ）計算書" sheetId="4" r:id="rId1"/>
  </sheets>
  <definedNames>
    <definedName name="_xlnm.Print_Area" localSheetId="0">'（資料1）R7（非バイオ）計算書'!$A$2:$AK$87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3" i="4" l="1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F29" i="4"/>
  <c r="F49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F48" i="4"/>
  <c r="F60" i="4"/>
  <c r="F72" i="4"/>
  <c r="F28" i="4"/>
  <c r="F27" i="4"/>
  <c r="F22" i="4"/>
  <c r="F15" i="4"/>
  <c r="F9" i="4"/>
  <c r="AN43" i="4"/>
  <c r="AO43" i="4"/>
  <c r="AP43" i="4"/>
  <c r="AQ43" i="4"/>
  <c r="AQ28" i="4"/>
  <c r="AN36" i="4"/>
  <c r="AO36" i="4"/>
  <c r="AP36" i="4"/>
  <c r="AQ36" i="4"/>
  <c r="AP72" i="4"/>
  <c r="AN60" i="4" l="1"/>
  <c r="AO60" i="4"/>
  <c r="AP60" i="4"/>
  <c r="AP54" i="4"/>
  <c r="AP48" i="4" s="1"/>
  <c r="AO54" i="4"/>
  <c r="AO48" i="4" s="1"/>
  <c r="AN54" i="4"/>
  <c r="AN48" i="4" s="1"/>
  <c r="AP49" i="4"/>
  <c r="AP55" i="4" s="1"/>
  <c r="AO49" i="4"/>
  <c r="AO55" i="4" s="1"/>
  <c r="AN49" i="4"/>
  <c r="AN55" i="4" s="1"/>
  <c r="AP35" i="4"/>
  <c r="AP79" i="4" l="1"/>
  <c r="AO79" i="4"/>
  <c r="AN79" i="4"/>
  <c r="AP61" i="4"/>
  <c r="AO61" i="4"/>
  <c r="AN61" i="4"/>
  <c r="AQ29" i="4"/>
  <c r="AP29" i="4"/>
  <c r="AO29" i="4"/>
  <c r="AN29" i="4"/>
  <c r="AP16" i="4"/>
  <c r="AP22" i="4" s="1"/>
  <c r="AO16" i="4"/>
  <c r="AO22" i="4" s="1"/>
  <c r="AN16" i="4"/>
  <c r="AN22" i="4" s="1"/>
  <c r="AP10" i="4"/>
  <c r="AO10" i="4"/>
  <c r="AN10" i="4"/>
  <c r="AN9" i="4"/>
  <c r="AN73" i="4" l="1"/>
  <c r="AN67" i="4"/>
  <c r="AO67" i="4"/>
  <c r="AO73" i="4"/>
  <c r="AP67" i="4"/>
  <c r="AP73" i="4"/>
  <c r="AP21" i="4"/>
  <c r="AO21" i="4"/>
  <c r="AN21" i="4"/>
  <c r="AP15" i="4"/>
  <c r="AO15" i="4"/>
  <c r="AN15" i="4"/>
  <c r="AP9" i="4"/>
  <c r="AO9" i="4"/>
  <c r="AJ79" i="4" l="1"/>
  <c r="AP78" i="4"/>
  <c r="AO78" i="4"/>
  <c r="AN78" i="4"/>
  <c r="S78" i="4" s="1"/>
  <c r="Z78" i="4"/>
  <c r="AK76" i="4"/>
  <c r="AK75" i="4"/>
  <c r="AK74" i="4"/>
  <c r="AO72" i="4"/>
  <c r="AN72" i="4"/>
  <c r="AE72" i="4" s="1"/>
  <c r="AB72" i="4"/>
  <c r="P72" i="4"/>
  <c r="AK70" i="4"/>
  <c r="AK69" i="4"/>
  <c r="AK68" i="4"/>
  <c r="AP66" i="4"/>
  <c r="AO66" i="4"/>
  <c r="R67" i="4" s="1"/>
  <c r="AN66" i="4"/>
  <c r="AH66" i="4" s="1"/>
  <c r="H66" i="4"/>
  <c r="G66" i="4"/>
  <c r="F66" i="4"/>
  <c r="AK64" i="4"/>
  <c r="AK63" i="4"/>
  <c r="AK62" i="4"/>
  <c r="U61" i="4"/>
  <c r="S60" i="4"/>
  <c r="AJ60" i="4"/>
  <c r="AI60" i="4"/>
  <c r="AD60" i="4"/>
  <c r="W60" i="4"/>
  <c r="AK58" i="4"/>
  <c r="AK57" i="4"/>
  <c r="AK56" i="4"/>
  <c r="X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AE55" i="4"/>
  <c r="I60" i="4"/>
  <c r="AE54" i="4"/>
  <c r="AD54" i="4"/>
  <c r="AC54" i="4"/>
  <c r="AB54" i="4"/>
  <c r="AA54" i="4"/>
  <c r="Z54" i="4"/>
  <c r="Y54" i="4"/>
  <c r="X54" i="4"/>
  <c r="W54" i="4"/>
  <c r="V54" i="4"/>
  <c r="U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AK52" i="4"/>
  <c r="AK51" i="4"/>
  <c r="AK50" i="4"/>
  <c r="AJ49" i="4"/>
  <c r="AI49" i="4"/>
  <c r="AH49" i="4"/>
  <c r="AG49" i="4"/>
  <c r="AF49" i="4"/>
  <c r="AE49" i="4"/>
  <c r="AD49" i="4"/>
  <c r="AC49" i="4"/>
  <c r="Z49" i="4"/>
  <c r="Y49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U48" i="4"/>
  <c r="N48" i="4"/>
  <c r="G48" i="4"/>
  <c r="AK46" i="4"/>
  <c r="AK45" i="4"/>
  <c r="AK44" i="4"/>
  <c r="AQ42" i="4"/>
  <c r="AO42" i="4"/>
  <c r="AN42" i="4"/>
  <c r="AP42" i="4"/>
  <c r="AK39" i="4"/>
  <c r="AK38" i="4"/>
  <c r="AK37" i="4"/>
  <c r="AQ35" i="4"/>
  <c r="AO35" i="4"/>
  <c r="AN35" i="4"/>
  <c r="AK32" i="4"/>
  <c r="AK31" i="4"/>
  <c r="AK30" i="4"/>
  <c r="AP28" i="4"/>
  <c r="AN28" i="4"/>
  <c r="AO28" i="4"/>
  <c r="AK25" i="4"/>
  <c r="AK24" i="4"/>
  <c r="AK23" i="4"/>
  <c r="AH21" i="4"/>
  <c r="AE21" i="4"/>
  <c r="X21" i="4"/>
  <c r="V21" i="4"/>
  <c r="Q21" i="4"/>
  <c r="J21" i="4"/>
  <c r="AK19" i="4"/>
  <c r="AK18" i="4"/>
  <c r="AK17" i="4"/>
  <c r="AJ16" i="4"/>
  <c r="AJ15" i="4"/>
  <c r="AD16" i="4"/>
  <c r="AH15" i="4"/>
  <c r="AA15" i="4"/>
  <c r="T15" i="4"/>
  <c r="M15" i="4"/>
  <c r="J15" i="4"/>
  <c r="I15" i="4"/>
  <c r="H15" i="4"/>
  <c r="G15" i="4"/>
  <c r="AK13" i="4"/>
  <c r="AK12" i="4"/>
  <c r="AK11" i="4"/>
  <c r="H10" i="4"/>
  <c r="AI9" i="4"/>
  <c r="AH9" i="4"/>
  <c r="AC9" i="4"/>
  <c r="V9" i="4"/>
  <c r="O9" i="4"/>
  <c r="H9" i="4"/>
  <c r="AK7" i="4"/>
  <c r="AK6" i="4"/>
  <c r="AK5" i="4"/>
  <c r="J78" i="4" l="1"/>
  <c r="X78" i="4"/>
  <c r="J79" i="4"/>
  <c r="J77" i="4" s="1"/>
  <c r="Q73" i="4"/>
  <c r="N66" i="4"/>
  <c r="T66" i="4"/>
  <c r="Q78" i="4"/>
  <c r="Q72" i="4"/>
  <c r="X72" i="4"/>
  <c r="M66" i="4"/>
  <c r="U79" i="4"/>
  <c r="AE78" i="4"/>
  <c r="AA78" i="4"/>
  <c r="J72" i="4"/>
  <c r="L72" i="4"/>
  <c r="AA66" i="4"/>
  <c r="N67" i="4"/>
  <c r="N65" i="4" s="1"/>
  <c r="P60" i="4"/>
  <c r="T55" i="4"/>
  <c r="Y55" i="4"/>
  <c r="Y53" i="4" s="1"/>
  <c r="T54" i="4"/>
  <c r="AF54" i="4"/>
  <c r="Z55" i="4"/>
  <c r="Z53" i="4" s="1"/>
  <c r="AD55" i="4"/>
  <c r="AD53" i="4" s="1"/>
  <c r="AF55" i="4"/>
  <c r="I61" i="4"/>
  <c r="I59" i="4" s="1"/>
  <c r="U55" i="4"/>
  <c r="U53" i="4" s="1"/>
  <c r="I53" i="4"/>
  <c r="M53" i="4"/>
  <c r="S55" i="4"/>
  <c r="S53" i="4" s="1"/>
  <c r="W55" i="4"/>
  <c r="W53" i="4" s="1"/>
  <c r="AA55" i="4"/>
  <c r="AA53" i="4" s="1"/>
  <c r="AA49" i="4"/>
  <c r="AA47" i="4" s="1"/>
  <c r="O48" i="4"/>
  <c r="AB49" i="4"/>
  <c r="AB47" i="4" s="1"/>
  <c r="Q53" i="4"/>
  <c r="AF66" i="4"/>
  <c r="AC40" i="4"/>
  <c r="AB55" i="4"/>
  <c r="AB53" i="4" s="1"/>
  <c r="AD67" i="4"/>
  <c r="U49" i="4"/>
  <c r="U47" i="4" s="1"/>
  <c r="K53" i="4"/>
  <c r="AJ47" i="4"/>
  <c r="AG21" i="4"/>
  <c r="AI78" i="4"/>
  <c r="AD79" i="4"/>
  <c r="O78" i="4"/>
  <c r="G78" i="4"/>
  <c r="K60" i="4"/>
  <c r="AE60" i="4"/>
  <c r="Y61" i="4"/>
  <c r="O53" i="4"/>
  <c r="AE53" i="4"/>
  <c r="G53" i="4"/>
  <c r="H53" i="4"/>
  <c r="L53" i="4"/>
  <c r="P53" i="4"/>
  <c r="X53" i="4"/>
  <c r="V49" i="4"/>
  <c r="U73" i="4"/>
  <c r="AG73" i="4"/>
  <c r="AI54" i="4"/>
  <c r="AH54" i="4"/>
  <c r="AG54" i="4"/>
  <c r="AA67" i="4"/>
  <c r="AH67" i="4"/>
  <c r="AH65" i="4" s="1"/>
  <c r="T67" i="4"/>
  <c r="V33" i="4"/>
  <c r="W26" i="4"/>
  <c r="R66" i="4"/>
  <c r="R65" i="4" s="1"/>
  <c r="J66" i="4"/>
  <c r="S66" i="4"/>
  <c r="O66" i="4"/>
  <c r="K66" i="4"/>
  <c r="Q66" i="4"/>
  <c r="I66" i="4"/>
  <c r="AJ66" i="4"/>
  <c r="P66" i="4"/>
  <c r="L66" i="4"/>
  <c r="AH60" i="4"/>
  <c r="M61" i="4"/>
  <c r="AC61" i="4"/>
  <c r="H72" i="4"/>
  <c r="Y79" i="4"/>
  <c r="AG79" i="4"/>
  <c r="Y21" i="4"/>
  <c r="J53" i="4"/>
  <c r="N53" i="4"/>
  <c r="R53" i="4"/>
  <c r="G60" i="4"/>
  <c r="Q61" i="4"/>
  <c r="AG61" i="4"/>
  <c r="X66" i="4"/>
  <c r="V67" i="4"/>
  <c r="T72" i="4"/>
  <c r="AF72" i="4"/>
  <c r="AA79" i="4"/>
  <c r="AH79" i="4"/>
  <c r="U21" i="4"/>
  <c r="J67" i="4"/>
  <c r="AC79" i="4"/>
  <c r="AI79" i="4"/>
  <c r="G49" i="4"/>
  <c r="G47" i="4" s="1"/>
  <c r="O49" i="4"/>
  <c r="N49" i="4"/>
  <c r="N47" i="4" s="1"/>
  <c r="R48" i="4"/>
  <c r="H48" i="4"/>
  <c r="S48" i="4"/>
  <c r="P48" i="4"/>
  <c r="T48" i="4"/>
  <c r="L48" i="4"/>
  <c r="K48" i="4"/>
  <c r="AE47" i="4"/>
  <c r="AI47" i="4"/>
  <c r="AF47" i="4"/>
  <c r="V48" i="4"/>
  <c r="X48" i="4"/>
  <c r="W48" i="4"/>
  <c r="Y47" i="4"/>
  <c r="AC47" i="4"/>
  <c r="AG47" i="4"/>
  <c r="Z47" i="4"/>
  <c r="AD47" i="4"/>
  <c r="AH47" i="4"/>
  <c r="AC26" i="4"/>
  <c r="T21" i="4"/>
  <c r="I21" i="4"/>
  <c r="M21" i="4"/>
  <c r="N21" i="4"/>
  <c r="F21" i="4"/>
  <c r="R21" i="4"/>
  <c r="AC21" i="4"/>
  <c r="AD15" i="4"/>
  <c r="AD14" i="4" s="1"/>
  <c r="Z15" i="4"/>
  <c r="V15" i="4"/>
  <c r="R15" i="4"/>
  <c r="N15" i="4"/>
  <c r="AI15" i="4"/>
  <c r="AE15" i="4"/>
  <c r="O15" i="4"/>
  <c r="AG15" i="4"/>
  <c r="AC15" i="4"/>
  <c r="Y15" i="4"/>
  <c r="U15" i="4"/>
  <c r="Q15" i="4"/>
  <c r="X15" i="4"/>
  <c r="P15" i="4"/>
  <c r="W15" i="4"/>
  <c r="K15" i="4"/>
  <c r="AF15" i="4"/>
  <c r="AB15" i="4"/>
  <c r="L15" i="4"/>
  <c r="S15" i="4"/>
  <c r="AJ14" i="4"/>
  <c r="O10" i="4"/>
  <c r="O8" i="4" s="1"/>
  <c r="H8" i="4"/>
  <c r="P10" i="4"/>
  <c r="G10" i="4"/>
  <c r="S10" i="4"/>
  <c r="R10" i="4"/>
  <c r="N10" i="4"/>
  <c r="J10" i="4"/>
  <c r="F10" i="4"/>
  <c r="Q10" i="4"/>
  <c r="M10" i="4"/>
  <c r="I10" i="4"/>
  <c r="L10" i="4"/>
  <c r="K10" i="4"/>
  <c r="Q22" i="4"/>
  <c r="Q20" i="4" s="1"/>
  <c r="J22" i="4"/>
  <c r="J20" i="4" s="1"/>
  <c r="AB9" i="4"/>
  <c r="X9" i="4"/>
  <c r="AE9" i="4"/>
  <c r="AA9" i="4"/>
  <c r="W9" i="4"/>
  <c r="Y9" i="4"/>
  <c r="T9" i="4"/>
  <c r="AD9" i="4"/>
  <c r="Z9" i="4"/>
  <c r="AG9" i="4"/>
  <c r="U9" i="4"/>
  <c r="AF9" i="4"/>
  <c r="AH10" i="4"/>
  <c r="AH8" i="4" s="1"/>
  <c r="V10" i="4"/>
  <c r="V8" i="4" s="1"/>
  <c r="AI10" i="4"/>
  <c r="AI8" i="4" s="1"/>
  <c r="AC10" i="4"/>
  <c r="AC8" i="4" s="1"/>
  <c r="X22" i="4"/>
  <c r="X20" i="4" s="1"/>
  <c r="AE22" i="4"/>
  <c r="AE20" i="4" s="1"/>
  <c r="AB10" i="4"/>
  <c r="AD10" i="4"/>
  <c r="Z10" i="4"/>
  <c r="X10" i="4"/>
  <c r="AA10" i="4"/>
  <c r="AG10" i="4"/>
  <c r="Y10" i="4"/>
  <c r="U10" i="4"/>
  <c r="AF10" i="4"/>
  <c r="T10" i="4"/>
  <c r="AE10" i="4"/>
  <c r="W10" i="4"/>
  <c r="Q9" i="4"/>
  <c r="L9" i="4"/>
  <c r="S9" i="4"/>
  <c r="K9" i="4"/>
  <c r="G9" i="4"/>
  <c r="M9" i="4"/>
  <c r="R9" i="4"/>
  <c r="N9" i="4"/>
  <c r="J9" i="4"/>
  <c r="I9" i="4"/>
  <c r="P9" i="4"/>
  <c r="J16" i="4"/>
  <c r="J14" i="4" s="1"/>
  <c r="M16" i="4"/>
  <c r="M14" i="4" s="1"/>
  <c r="I16" i="4"/>
  <c r="I14" i="4" s="1"/>
  <c r="T16" i="4"/>
  <c r="T14" i="4" s="1"/>
  <c r="H16" i="4"/>
  <c r="H14" i="4" s="1"/>
  <c r="AH16" i="4"/>
  <c r="AH14" i="4" s="1"/>
  <c r="F16" i="4"/>
  <c r="AA16" i="4"/>
  <c r="AA14" i="4" s="1"/>
  <c r="G16" i="4"/>
  <c r="G14" i="4" s="1"/>
  <c r="AG22" i="4"/>
  <c r="AC22" i="4"/>
  <c r="Y22" i="4"/>
  <c r="U22" i="4"/>
  <c r="AF22" i="4"/>
  <c r="AB22" i="4"/>
  <c r="AI22" i="4"/>
  <c r="AA22" i="4"/>
  <c r="W22" i="4"/>
  <c r="AH22" i="4"/>
  <c r="AH20" i="4" s="1"/>
  <c r="AD22" i="4"/>
  <c r="Z22" i="4"/>
  <c r="V22" i="4"/>
  <c r="V20" i="4" s="1"/>
  <c r="M22" i="4"/>
  <c r="T22" i="4"/>
  <c r="P22" i="4"/>
  <c r="L22" i="4"/>
  <c r="H22" i="4"/>
  <c r="S22" i="4"/>
  <c r="O22" i="4"/>
  <c r="K22" i="4"/>
  <c r="G22" i="4"/>
  <c r="I22" i="4"/>
  <c r="R22" i="4"/>
  <c r="N22" i="4"/>
  <c r="N16" i="4"/>
  <c r="K16" i="4"/>
  <c r="O16" i="4"/>
  <c r="S16" i="4"/>
  <c r="W16" i="4"/>
  <c r="AE16" i="4"/>
  <c r="AI16" i="4"/>
  <c r="G21" i="4"/>
  <c r="K21" i="4"/>
  <c r="O21" i="4"/>
  <c r="S21" i="4"/>
  <c r="W21" i="4"/>
  <c r="AA21" i="4"/>
  <c r="AI21" i="4"/>
  <c r="R16" i="4"/>
  <c r="Z16" i="4"/>
  <c r="AD21" i="4"/>
  <c r="L16" i="4"/>
  <c r="P16" i="4"/>
  <c r="X16" i="4"/>
  <c r="AB16" i="4"/>
  <c r="AF16" i="4"/>
  <c r="H21" i="4"/>
  <c r="L21" i="4"/>
  <c r="P21" i="4"/>
  <c r="AB21" i="4"/>
  <c r="AF21" i="4"/>
  <c r="R49" i="4"/>
  <c r="J49" i="4"/>
  <c r="Q49" i="4"/>
  <c r="M49" i="4"/>
  <c r="I49" i="4"/>
  <c r="T49" i="4"/>
  <c r="P49" i="4"/>
  <c r="L49" i="4"/>
  <c r="H49" i="4"/>
  <c r="S49" i="4"/>
  <c r="K49" i="4"/>
  <c r="AG55" i="4"/>
  <c r="AI55" i="4"/>
  <c r="AH55" i="4"/>
  <c r="Q16" i="4"/>
  <c r="U16" i="4"/>
  <c r="Y16" i="4"/>
  <c r="AC16" i="4"/>
  <c r="AG16" i="4"/>
  <c r="AC33" i="4"/>
  <c r="W33" i="4"/>
  <c r="V16" i="4"/>
  <c r="Z21" i="4"/>
  <c r="I48" i="4"/>
  <c r="M48" i="4"/>
  <c r="Q48" i="4"/>
  <c r="W49" i="4"/>
  <c r="F53" i="4"/>
  <c r="Z60" i="4"/>
  <c r="V60" i="4"/>
  <c r="R60" i="4"/>
  <c r="N60" i="4"/>
  <c r="J60" i="4"/>
  <c r="AG60" i="4"/>
  <c r="AC60" i="4"/>
  <c r="Y60" i="4"/>
  <c r="U60" i="4"/>
  <c r="U59" i="4" s="1"/>
  <c r="Q60" i="4"/>
  <c r="M60" i="4"/>
  <c r="AF60" i="4"/>
  <c r="AB60" i="4"/>
  <c r="X60" i="4"/>
  <c r="T60" i="4"/>
  <c r="L60" i="4"/>
  <c r="H60" i="4"/>
  <c r="AB66" i="4"/>
  <c r="AF73" i="4"/>
  <c r="T73" i="4"/>
  <c r="L73" i="4"/>
  <c r="H73" i="4"/>
  <c r="AA73" i="4"/>
  <c r="W73" i="4"/>
  <c r="S73" i="4"/>
  <c r="O73" i="4"/>
  <c r="K73" i="4"/>
  <c r="G73" i="4"/>
  <c r="AD73" i="4"/>
  <c r="Z73" i="4"/>
  <c r="V73" i="4"/>
  <c r="R73" i="4"/>
  <c r="N73" i="4"/>
  <c r="F73" i="4"/>
  <c r="I73" i="4"/>
  <c r="Y73" i="4"/>
  <c r="V78" i="4"/>
  <c r="R78" i="4"/>
  <c r="N78" i="4"/>
  <c r="F78" i="4"/>
  <c r="U78" i="4"/>
  <c r="M78" i="4"/>
  <c r="I78" i="4"/>
  <c r="T78" i="4"/>
  <c r="P78" i="4"/>
  <c r="L78" i="4"/>
  <c r="H78" i="4"/>
  <c r="M79" i="4"/>
  <c r="AH78" i="4"/>
  <c r="AD78" i="4"/>
  <c r="AG78" i="4"/>
  <c r="AC78" i="4"/>
  <c r="Y78" i="4"/>
  <c r="AJ78" i="4"/>
  <c r="AJ77" i="4" s="1"/>
  <c r="AF78" i="4"/>
  <c r="AB78" i="4"/>
  <c r="J48" i="4"/>
  <c r="X49" i="4"/>
  <c r="O60" i="4"/>
  <c r="AA60" i="4"/>
  <c r="AF61" i="4"/>
  <c r="AB61" i="4"/>
  <c r="X61" i="4"/>
  <c r="T61" i="4"/>
  <c r="L61" i="4"/>
  <c r="AE61" i="4"/>
  <c r="AA61" i="4"/>
  <c r="S61" i="4"/>
  <c r="S59" i="4" s="1"/>
  <c r="O61" i="4"/>
  <c r="K61" i="4"/>
  <c r="G61" i="4"/>
  <c r="Z61" i="4"/>
  <c r="V61" i="4"/>
  <c r="R61" i="4"/>
  <c r="N61" i="4"/>
  <c r="J61" i="4"/>
  <c r="M67" i="4"/>
  <c r="H67" i="4"/>
  <c r="H65" i="4" s="1"/>
  <c r="G67" i="4"/>
  <c r="G65" i="4" s="1"/>
  <c r="F67" i="4"/>
  <c r="AA72" i="4"/>
  <c r="W72" i="4"/>
  <c r="S72" i="4"/>
  <c r="O72" i="4"/>
  <c r="K72" i="4"/>
  <c r="G72" i="4"/>
  <c r="AD72" i="4"/>
  <c r="Z72" i="4"/>
  <c r="V72" i="4"/>
  <c r="R72" i="4"/>
  <c r="N72" i="4"/>
  <c r="AG72" i="4"/>
  <c r="AC72" i="4"/>
  <c r="Y72" i="4"/>
  <c r="U72" i="4"/>
  <c r="M72" i="4"/>
  <c r="I72" i="4"/>
  <c r="M73" i="4"/>
  <c r="AC73" i="4"/>
  <c r="K78" i="4"/>
  <c r="W78" i="4"/>
  <c r="Q79" i="4"/>
  <c r="P61" i="4"/>
  <c r="W61" i="4"/>
  <c r="W59" i="4" s="1"/>
  <c r="AD61" i="4"/>
  <c r="AD59" i="4" s="1"/>
  <c r="AG67" i="4"/>
  <c r="AC67" i="4"/>
  <c r="Y67" i="4"/>
  <c r="U67" i="4"/>
  <c r="AF67" i="4"/>
  <c r="AB67" i="4"/>
  <c r="X67" i="4"/>
  <c r="AI67" i="4"/>
  <c r="AE67" i="4"/>
  <c r="W67" i="4"/>
  <c r="X79" i="4"/>
  <c r="X77" i="4" s="1"/>
  <c r="AE79" i="4"/>
  <c r="Z79" i="4"/>
  <c r="Z77" i="4" s="1"/>
  <c r="Q67" i="4"/>
  <c r="I67" i="4"/>
  <c r="AJ67" i="4"/>
  <c r="P67" i="4"/>
  <c r="L67" i="4"/>
  <c r="S67" i="4"/>
  <c r="S65" i="4" s="1"/>
  <c r="O67" i="4"/>
  <c r="K67" i="4"/>
  <c r="Z67" i="4"/>
  <c r="AI66" i="4"/>
  <c r="AE66" i="4"/>
  <c r="W66" i="4"/>
  <c r="AD66" i="4"/>
  <c r="Z66" i="4"/>
  <c r="V66" i="4"/>
  <c r="AG66" i="4"/>
  <c r="AC66" i="4"/>
  <c r="Y66" i="4"/>
  <c r="U66" i="4"/>
  <c r="AB73" i="4"/>
  <c r="AB71" i="4" s="1"/>
  <c r="X73" i="4"/>
  <c r="P73" i="4"/>
  <c r="P71" i="4" s="1"/>
  <c r="AE73" i="4"/>
  <c r="AE71" i="4" s="1"/>
  <c r="J73" i="4"/>
  <c r="T79" i="4"/>
  <c r="P79" i="4"/>
  <c r="L79" i="4"/>
  <c r="H79" i="4"/>
  <c r="W79" i="4"/>
  <c r="S79" i="4"/>
  <c r="S77" i="4" s="1"/>
  <c r="O79" i="4"/>
  <c r="K79" i="4"/>
  <c r="G79" i="4"/>
  <c r="V79" i="4"/>
  <c r="R79" i="4"/>
  <c r="N79" i="4"/>
  <c r="F79" i="4"/>
  <c r="I79" i="4"/>
  <c r="AB79" i="4"/>
  <c r="AF79" i="4"/>
  <c r="AJ26" i="4" l="1"/>
  <c r="H33" i="4"/>
  <c r="AJ33" i="4"/>
  <c r="Q71" i="4"/>
  <c r="W14" i="4"/>
  <c r="K14" i="4"/>
  <c r="K8" i="4"/>
  <c r="T20" i="4"/>
  <c r="T53" i="4"/>
  <c r="AE77" i="4"/>
  <c r="V65" i="4"/>
  <c r="AC14" i="4"/>
  <c r="Q77" i="4"/>
  <c r="X71" i="4"/>
  <c r="T65" i="4"/>
  <c r="O33" i="4"/>
  <c r="G20" i="4"/>
  <c r="O20" i="4"/>
  <c r="M65" i="4"/>
  <c r="AF65" i="4"/>
  <c r="AC55" i="4"/>
  <c r="AC53" i="4" s="1"/>
  <c r="H61" i="4"/>
  <c r="H59" i="4" s="1"/>
  <c r="O77" i="4"/>
  <c r="I65" i="4"/>
  <c r="U77" i="4"/>
  <c r="O47" i="4"/>
  <c r="U20" i="4"/>
  <c r="M59" i="4"/>
  <c r="Z71" i="4"/>
  <c r="V55" i="4"/>
  <c r="V53" i="4" s="1"/>
  <c r="U26" i="4"/>
  <c r="AD77" i="4"/>
  <c r="AA77" i="4"/>
  <c r="L71" i="4"/>
  <c r="AA65" i="4"/>
  <c r="J71" i="4"/>
  <c r="AG59" i="4"/>
  <c r="P59" i="4"/>
  <c r="AF53" i="4"/>
  <c r="S26" i="4"/>
  <c r="K65" i="4"/>
  <c r="P65" i="4"/>
  <c r="U65" i="4"/>
  <c r="AD65" i="4"/>
  <c r="AG20" i="4"/>
  <c r="O71" i="4"/>
  <c r="AF40" i="4"/>
  <c r="R20" i="4"/>
  <c r="AG26" i="4"/>
  <c r="L65" i="4"/>
  <c r="Q65" i="4"/>
  <c r="AC59" i="4"/>
  <c r="I20" i="4"/>
  <c r="Y20" i="4"/>
  <c r="U71" i="4"/>
  <c r="AG53" i="4"/>
  <c r="P26" i="4"/>
  <c r="L26" i="4"/>
  <c r="Y77" i="4"/>
  <c r="AH77" i="4"/>
  <c r="AI77" i="4"/>
  <c r="T71" i="4"/>
  <c r="AG71" i="4"/>
  <c r="AF71" i="4"/>
  <c r="J65" i="4"/>
  <c r="AH53" i="4"/>
  <c r="U33" i="4"/>
  <c r="N33" i="4"/>
  <c r="V47" i="4"/>
  <c r="L47" i="4"/>
  <c r="G33" i="4"/>
  <c r="AG33" i="4"/>
  <c r="Q26" i="4"/>
  <c r="AG40" i="4"/>
  <c r="I33" i="4"/>
  <c r="L20" i="4"/>
  <c r="AG14" i="4"/>
  <c r="L14" i="4"/>
  <c r="N14" i="4"/>
  <c r="Q14" i="4"/>
  <c r="P8" i="4"/>
  <c r="N8" i="4"/>
  <c r="AG77" i="4"/>
  <c r="G77" i="4"/>
  <c r="AC77" i="4"/>
  <c r="H77" i="4"/>
  <c r="I77" i="4"/>
  <c r="N77" i="4"/>
  <c r="Y71" i="4"/>
  <c r="H71" i="4"/>
  <c r="R71" i="4"/>
  <c r="G71" i="4"/>
  <c r="W71" i="4"/>
  <c r="Y65" i="4"/>
  <c r="AC65" i="4"/>
  <c r="G59" i="4"/>
  <c r="K59" i="4"/>
  <c r="AE59" i="4"/>
  <c r="Y59" i="4"/>
  <c r="Q59" i="4"/>
  <c r="AK54" i="4"/>
  <c r="R47" i="4"/>
  <c r="J47" i="4"/>
  <c r="P47" i="4"/>
  <c r="S47" i="4"/>
  <c r="H47" i="4"/>
  <c r="AG65" i="4"/>
  <c r="I71" i="4"/>
  <c r="AC71" i="4"/>
  <c r="M77" i="4"/>
  <c r="R8" i="4"/>
  <c r="I26" i="4"/>
  <c r="Q33" i="4"/>
  <c r="AK79" i="4"/>
  <c r="AE65" i="4"/>
  <c r="O65" i="4"/>
  <c r="AJ65" i="4"/>
  <c r="X65" i="4"/>
  <c r="M71" i="4"/>
  <c r="P77" i="4"/>
  <c r="V77" i="4"/>
  <c r="W47" i="4"/>
  <c r="AB26" i="4"/>
  <c r="U14" i="4"/>
  <c r="X33" i="4"/>
  <c r="O26" i="4"/>
  <c r="V26" i="4"/>
  <c r="O14" i="4"/>
  <c r="AK28" i="4"/>
  <c r="H26" i="4"/>
  <c r="J33" i="4"/>
  <c r="K47" i="4"/>
  <c r="AH40" i="4"/>
  <c r="R14" i="4"/>
  <c r="AI20" i="4"/>
  <c r="Q8" i="4"/>
  <c r="T47" i="4"/>
  <c r="X47" i="4"/>
  <c r="M47" i="4"/>
  <c r="AD40" i="4"/>
  <c r="T33" i="4"/>
  <c r="AB40" i="4"/>
  <c r="S33" i="4"/>
  <c r="T26" i="4"/>
  <c r="M33" i="4"/>
  <c r="R33" i="4"/>
  <c r="L33" i="4"/>
  <c r="F33" i="4"/>
  <c r="P33" i="4"/>
  <c r="K33" i="4"/>
  <c r="Z33" i="4"/>
  <c r="Y33" i="4"/>
  <c r="AF33" i="4"/>
  <c r="AD33" i="4"/>
  <c r="AH33" i="4"/>
  <c r="X26" i="4"/>
  <c r="M26" i="4"/>
  <c r="Z26" i="4"/>
  <c r="Z40" i="4"/>
  <c r="Y40" i="4"/>
  <c r="AE26" i="4"/>
  <c r="K26" i="4"/>
  <c r="AH26" i="4"/>
  <c r="R26" i="4"/>
  <c r="U40" i="4"/>
  <c r="AA26" i="4"/>
  <c r="AK35" i="4"/>
  <c r="N26" i="4"/>
  <c r="AF26" i="4"/>
  <c r="AD26" i="4"/>
  <c r="AK27" i="4"/>
  <c r="AI26" i="4"/>
  <c r="G26" i="4"/>
  <c r="Y26" i="4"/>
  <c r="J26" i="4"/>
  <c r="M20" i="4"/>
  <c r="AC20" i="4"/>
  <c r="Z20" i="4"/>
  <c r="N20" i="4"/>
  <c r="H20" i="4"/>
  <c r="AB20" i="4"/>
  <c r="P14" i="4"/>
  <c r="AF14" i="4"/>
  <c r="AA20" i="4"/>
  <c r="P20" i="4"/>
  <c r="AD20" i="4"/>
  <c r="W20" i="4"/>
  <c r="S14" i="4"/>
  <c r="AK15" i="4"/>
  <c r="V14" i="4"/>
  <c r="AF20" i="4"/>
  <c r="AE14" i="4"/>
  <c r="Y14" i="4"/>
  <c r="AB14" i="4"/>
  <c r="X14" i="4"/>
  <c r="Z14" i="4"/>
  <c r="AI14" i="4"/>
  <c r="J8" i="4"/>
  <c r="G8" i="4"/>
  <c r="I8" i="4"/>
  <c r="S8" i="4"/>
  <c r="M8" i="4"/>
  <c r="L8" i="4"/>
  <c r="W77" i="4"/>
  <c r="AK67" i="4"/>
  <c r="F65" i="4"/>
  <c r="Z65" i="4"/>
  <c r="AI65" i="4"/>
  <c r="K77" i="4"/>
  <c r="V71" i="4"/>
  <c r="K71" i="4"/>
  <c r="AA71" i="4"/>
  <c r="L77" i="4"/>
  <c r="R77" i="4"/>
  <c r="AK73" i="4"/>
  <c r="L59" i="4"/>
  <c r="AF59" i="4"/>
  <c r="J59" i="4"/>
  <c r="Z59" i="4"/>
  <c r="Q47" i="4"/>
  <c r="AI53" i="4"/>
  <c r="AB33" i="4"/>
  <c r="AE40" i="4"/>
  <c r="K20" i="4"/>
  <c r="AK22" i="4"/>
  <c r="AK21" i="4"/>
  <c r="F8" i="4"/>
  <c r="AK9" i="4"/>
  <c r="Z8" i="4"/>
  <c r="W8" i="4"/>
  <c r="AB8" i="4"/>
  <c r="AB77" i="4"/>
  <c r="N59" i="4"/>
  <c r="AI40" i="4"/>
  <c r="AI33" i="4"/>
  <c r="AK36" i="4"/>
  <c r="AF8" i="4"/>
  <c r="AD8" i="4"/>
  <c r="AA8" i="4"/>
  <c r="AK10" i="4"/>
  <c r="AK72" i="4"/>
  <c r="F71" i="4"/>
  <c r="AA59" i="4"/>
  <c r="F47" i="4"/>
  <c r="AK48" i="4"/>
  <c r="T59" i="4"/>
  <c r="W65" i="4"/>
  <c r="AK66" i="4"/>
  <c r="N71" i="4"/>
  <c r="AD71" i="4"/>
  <c r="S71" i="4"/>
  <c r="O59" i="4"/>
  <c r="AF77" i="4"/>
  <c r="T77" i="4"/>
  <c r="F77" i="4"/>
  <c r="AK78" i="4"/>
  <c r="AB65" i="4"/>
  <c r="X59" i="4"/>
  <c r="R59" i="4"/>
  <c r="I47" i="4"/>
  <c r="V40" i="4"/>
  <c r="H40" i="4"/>
  <c r="W40" i="4"/>
  <c r="O40" i="4"/>
  <c r="AK49" i="4"/>
  <c r="AE33" i="4"/>
  <c r="F26" i="4"/>
  <c r="S20" i="4"/>
  <c r="F20" i="4"/>
  <c r="U8" i="4"/>
  <c r="T8" i="4"/>
  <c r="AE8" i="4"/>
  <c r="AB59" i="4"/>
  <c r="AK60" i="4"/>
  <c r="V59" i="4"/>
  <c r="AA40" i="4"/>
  <c r="AA33" i="4"/>
  <c r="AK34" i="4"/>
  <c r="AK16" i="4"/>
  <c r="F14" i="4"/>
  <c r="AG8" i="4"/>
  <c r="Y8" i="4"/>
  <c r="X8" i="4"/>
  <c r="AK55" i="4" l="1"/>
  <c r="AI61" i="4"/>
  <c r="AI59" i="4" s="1"/>
  <c r="AJ61" i="4"/>
  <c r="AJ59" i="4" s="1"/>
  <c r="AH61" i="4"/>
  <c r="AH59" i="4" s="1"/>
  <c r="F61" i="4"/>
  <c r="S40" i="4"/>
  <c r="G40" i="4"/>
  <c r="T40" i="4"/>
  <c r="L40" i="4"/>
  <c r="R40" i="4"/>
  <c r="N40" i="4"/>
  <c r="AK53" i="4"/>
  <c r="I40" i="4"/>
  <c r="P40" i="4"/>
  <c r="J40" i="4"/>
  <c r="K40" i="4"/>
  <c r="AK41" i="4"/>
  <c r="AK83" i="4" s="1"/>
  <c r="X40" i="4"/>
  <c r="F40" i="4"/>
  <c r="Q40" i="4"/>
  <c r="AK42" i="4"/>
  <c r="AK84" i="4" s="1"/>
  <c r="M40" i="4"/>
  <c r="AK29" i="4"/>
  <c r="AK43" i="4"/>
  <c r="AK33" i="4"/>
  <c r="AK26" i="4"/>
  <c r="AK14" i="4"/>
  <c r="AK20" i="4"/>
  <c r="AK47" i="4"/>
  <c r="AK82" i="4"/>
  <c r="AK77" i="4"/>
  <c r="AK8" i="4"/>
  <c r="AK71" i="4"/>
  <c r="AK65" i="4"/>
  <c r="AK40" i="4" l="1"/>
  <c r="AK61" i="4"/>
  <c r="AK85" i="4" s="1"/>
  <c r="AK81" i="4" s="1"/>
  <c r="F59" i="4"/>
  <c r="AK59" i="4" s="1"/>
</calcChain>
</file>

<file path=xl/sharedStrings.xml><?xml version="1.0" encoding="utf-8"?>
<sst xmlns="http://schemas.openxmlformats.org/spreadsheetml/2006/main" count="301" uniqueCount="55">
  <si>
    <t>バイオマス比率</t>
    <rPh sb="5" eb="7">
      <t>ヒリツ</t>
    </rPh>
    <phoneticPr fontId="3"/>
  </si>
  <si>
    <t>日付</t>
    <rPh sb="0" eb="2">
      <t>ヒヅケ</t>
    </rPh>
    <phoneticPr fontId="3"/>
  </si>
  <si>
    <t>合 計</t>
    <rPh sb="0" eb="1">
      <t>ア</t>
    </rPh>
    <rPh sb="2" eb="3">
      <t>ケイ</t>
    </rPh>
    <phoneticPr fontId="3"/>
  </si>
  <si>
    <t>非バイオ分売電量</t>
    <rPh sb="0" eb="1">
      <t>ヒ</t>
    </rPh>
    <rPh sb="4" eb="5">
      <t>ブン</t>
    </rPh>
    <rPh sb="5" eb="7">
      <t>バイデン</t>
    </rPh>
    <rPh sb="7" eb="8">
      <t>リョウ</t>
    </rPh>
    <phoneticPr fontId="3"/>
  </si>
  <si>
    <t>区分（平日：１、休日：０）　　（合計は平日日数）</t>
    <rPh sb="0" eb="2">
      <t>クブン</t>
    </rPh>
    <rPh sb="3" eb="5">
      <t>ヘイジツ</t>
    </rPh>
    <rPh sb="8" eb="10">
      <t>キュウジツ</t>
    </rPh>
    <rPh sb="16" eb="18">
      <t>ゴウケイ</t>
    </rPh>
    <rPh sb="19" eb="21">
      <t>ヘイジツ</t>
    </rPh>
    <rPh sb="21" eb="23">
      <t>ニッスウ</t>
    </rPh>
    <phoneticPr fontId="3"/>
  </si>
  <si>
    <t>発電機（運転：１、停止：０）　（合計は運転日数）</t>
    <rPh sb="0" eb="3">
      <t>ハツデンキ</t>
    </rPh>
    <rPh sb="4" eb="6">
      <t>ウンテン</t>
    </rPh>
    <rPh sb="9" eb="11">
      <t>テイシ</t>
    </rPh>
    <rPh sb="16" eb="18">
      <t>ゴウケイ</t>
    </rPh>
    <rPh sb="19" eb="21">
      <t>ウンテン</t>
    </rPh>
    <rPh sb="21" eb="23">
      <t>ニッスウ</t>
    </rPh>
    <phoneticPr fontId="3"/>
  </si>
  <si>
    <t>運転焼却炉数　　（合計は１炉の日数）</t>
    <rPh sb="0" eb="2">
      <t>ウンテン</t>
    </rPh>
    <rPh sb="2" eb="4">
      <t>ショウキャク</t>
    </rPh>
    <rPh sb="4" eb="5">
      <t>ロ</t>
    </rPh>
    <rPh sb="5" eb="6">
      <t>スウ</t>
    </rPh>
    <rPh sb="9" eb="11">
      <t>ゴウケイ</t>
    </rPh>
    <rPh sb="13" eb="14">
      <t>ロ</t>
    </rPh>
    <rPh sb="15" eb="17">
      <t>ニッスウ</t>
    </rPh>
    <phoneticPr fontId="3"/>
  </si>
  <si>
    <t>炉</t>
    <rPh sb="0" eb="1">
      <t>ロ</t>
    </rPh>
    <phoneticPr fontId="3"/>
  </si>
  <si>
    <t>非バイオマス分電力量</t>
    <rPh sb="0" eb="1">
      <t>ヒ</t>
    </rPh>
    <rPh sb="6" eb="7">
      <t>ブン</t>
    </rPh>
    <rPh sb="7" eb="9">
      <t>デンリョク</t>
    </rPh>
    <rPh sb="9" eb="10">
      <t>リョウ</t>
    </rPh>
    <phoneticPr fontId="3"/>
  </si>
  <si>
    <t>kＷｈ</t>
    <phoneticPr fontId="3"/>
  </si>
  <si>
    <t>昼間</t>
    <rPh sb="0" eb="2">
      <t>チュウカン</t>
    </rPh>
    <phoneticPr fontId="3"/>
  </si>
  <si>
    <t>夜間</t>
    <rPh sb="0" eb="2">
      <t>ヤカン</t>
    </rPh>
    <phoneticPr fontId="3"/>
  </si>
  <si>
    <t>休日</t>
    <rPh sb="0" eb="2">
      <t>キュウジツ</t>
    </rPh>
    <phoneticPr fontId="3"/>
  </si>
  <si>
    <t>その他季昼間</t>
    <phoneticPr fontId="3"/>
  </si>
  <si>
    <t>１炉</t>
    <rPh sb="1" eb="2">
      <t>ロ</t>
    </rPh>
    <phoneticPr fontId="3"/>
  </si>
  <si>
    <t>夜間・休日</t>
    <rPh sb="0" eb="2">
      <t>ヤカン</t>
    </rPh>
    <rPh sb="3" eb="5">
      <t>キュウジツ</t>
    </rPh>
    <phoneticPr fontId="3"/>
  </si>
  <si>
    <t>２炉</t>
    <rPh sb="1" eb="2">
      <t>ロ</t>
    </rPh>
    <phoneticPr fontId="3"/>
  </si>
  <si>
    <t>夏季ピーク</t>
    <rPh sb="0" eb="2">
      <t>カキ</t>
    </rPh>
    <phoneticPr fontId="3"/>
  </si>
  <si>
    <t>ピーク</t>
    <phoneticPr fontId="3"/>
  </si>
  <si>
    <t>夏季昼間</t>
    <rPh sb="0" eb="2">
      <t>カキ</t>
    </rPh>
    <rPh sb="2" eb="4">
      <t>ヒルマ</t>
    </rPh>
    <phoneticPr fontId="3"/>
  </si>
  <si>
    <t>※　この運転計画及び売電電力量計画は、現時点での予定数量であり、事故やごみの搬入量の増減などによって調整をおこないます。</t>
    <rPh sb="4" eb="6">
      <t>ウンテン</t>
    </rPh>
    <rPh sb="6" eb="8">
      <t>ケイカク</t>
    </rPh>
    <rPh sb="8" eb="9">
      <t>オヨ</t>
    </rPh>
    <rPh sb="10" eb="12">
      <t>バイデン</t>
    </rPh>
    <rPh sb="15" eb="17">
      <t>ケイカク</t>
    </rPh>
    <rPh sb="19" eb="22">
      <t>ゲンジテン</t>
    </rPh>
    <rPh sb="24" eb="26">
      <t>ヨテイ</t>
    </rPh>
    <rPh sb="26" eb="28">
      <t>スウリョウ</t>
    </rPh>
    <rPh sb="32" eb="34">
      <t>ジコ</t>
    </rPh>
    <rPh sb="38" eb="40">
      <t>ハンニュウ</t>
    </rPh>
    <rPh sb="40" eb="41">
      <t>リョウ</t>
    </rPh>
    <rPh sb="42" eb="44">
      <t>ゾウゲン</t>
    </rPh>
    <rPh sb="50" eb="52">
      <t>チョウセイ</t>
    </rPh>
    <phoneticPr fontId="3"/>
  </si>
  <si>
    <t>非ﾊﾞｲｵﾏｽ分：</t>
    <rPh sb="0" eb="1">
      <t>ヒ</t>
    </rPh>
    <rPh sb="7" eb="8">
      <t>：</t>
    </rPh>
    <phoneticPr fontId="3"/>
  </si>
  <si>
    <t>受給電力量からバイオマス分電力量を控除した電力量</t>
    <phoneticPr fontId="3"/>
  </si>
  <si>
    <t>※　令和6年度は、焼却炉及び発電機の定期整備等に伴い、10月24日～11月13日の間は発電を停止します。（予定）</t>
    <rPh sb="2" eb="4">
      <t>レイワ</t>
    </rPh>
    <rPh sb="5" eb="7">
      <t>ネンド</t>
    </rPh>
    <rPh sb="9" eb="11">
      <t>ショウキャク</t>
    </rPh>
    <rPh sb="11" eb="12">
      <t>ロ</t>
    </rPh>
    <rPh sb="12" eb="13">
      <t>オヨ</t>
    </rPh>
    <rPh sb="14" eb="17">
      <t>ハツデンキ</t>
    </rPh>
    <rPh sb="18" eb="20">
      <t>テイキ</t>
    </rPh>
    <rPh sb="20" eb="22">
      <t>セイビ</t>
    </rPh>
    <rPh sb="22" eb="23">
      <t>トウ</t>
    </rPh>
    <rPh sb="24" eb="25">
      <t>トモナ</t>
    </rPh>
    <rPh sb="29" eb="30">
      <t>ガツ</t>
    </rPh>
    <rPh sb="32" eb="33">
      <t>ヒ</t>
    </rPh>
    <rPh sb="36" eb="37">
      <t>ガツ</t>
    </rPh>
    <rPh sb="39" eb="40">
      <t>ヒ</t>
    </rPh>
    <rPh sb="41" eb="42">
      <t>アイダ</t>
    </rPh>
    <rPh sb="43" eb="45">
      <t>ハツデン</t>
    </rPh>
    <rPh sb="46" eb="48">
      <t>テイシ</t>
    </rPh>
    <rPh sb="53" eb="55">
      <t>ヨテイ</t>
    </rPh>
    <phoneticPr fontId="3"/>
  </si>
  <si>
    <t>平日昼間：</t>
    <rPh sb="0" eb="2">
      <t>ヘイジツ</t>
    </rPh>
    <rPh sb="2" eb="4">
      <t>ヒルマ</t>
    </rPh>
    <phoneticPr fontId="3"/>
  </si>
  <si>
    <t>休日（日曜日及び国民の祝日に関する法律（昭和23年法律第178号）に規定する休日をいう。）並びに1月2日、1月3日、4月30日、5月1日、5月2日、12月30日及び12月31日を除く毎日午前8時から午後10時まで</t>
    <rPh sb="49" eb="50">
      <t>ガツ</t>
    </rPh>
    <rPh sb="51" eb="52">
      <t>ニチ</t>
    </rPh>
    <rPh sb="54" eb="55">
      <t>ガツ</t>
    </rPh>
    <rPh sb="56" eb="57">
      <t>ニチ</t>
    </rPh>
    <rPh sb="59" eb="60">
      <t>ガツ</t>
    </rPh>
    <rPh sb="62" eb="63">
      <t>ニチ</t>
    </rPh>
    <rPh sb="65" eb="66">
      <t>ガツ</t>
    </rPh>
    <rPh sb="67" eb="68">
      <t>ニチ</t>
    </rPh>
    <rPh sb="70" eb="71">
      <t>ガツ</t>
    </rPh>
    <rPh sb="72" eb="73">
      <t>ニチ</t>
    </rPh>
    <rPh sb="76" eb="77">
      <t>ガツ</t>
    </rPh>
    <rPh sb="79" eb="80">
      <t>ニチ</t>
    </rPh>
    <rPh sb="84" eb="85">
      <t>ガツ</t>
    </rPh>
    <rPh sb="87" eb="88">
      <t>ニチ</t>
    </rPh>
    <phoneticPr fontId="3"/>
  </si>
  <si>
    <r>
      <t>　　また、</t>
    </r>
    <r>
      <rPr>
        <sz val="11"/>
        <rFont val="ＭＳ Ｐゴシック"/>
        <family val="3"/>
        <charset val="128"/>
        <scheme val="minor"/>
      </rPr>
      <t>九州電力送配電（株）による送電線停止指令によって、例年２４時間程度の送電停止があります。</t>
    </r>
    <rPh sb="5" eb="7">
      <t>キュウシュウ</t>
    </rPh>
    <rPh sb="7" eb="9">
      <t>デンリョク</t>
    </rPh>
    <rPh sb="9" eb="10">
      <t>ソウ</t>
    </rPh>
    <rPh sb="10" eb="12">
      <t>ハイデン</t>
    </rPh>
    <rPh sb="13" eb="14">
      <t>カブ</t>
    </rPh>
    <rPh sb="18" eb="20">
      <t>ソウデン</t>
    </rPh>
    <rPh sb="20" eb="21">
      <t>セン</t>
    </rPh>
    <rPh sb="21" eb="23">
      <t>テイシ</t>
    </rPh>
    <rPh sb="23" eb="25">
      <t>シレイ</t>
    </rPh>
    <rPh sb="30" eb="32">
      <t>レイネン</t>
    </rPh>
    <rPh sb="34" eb="36">
      <t>ジカン</t>
    </rPh>
    <rPh sb="36" eb="38">
      <t>テイド</t>
    </rPh>
    <rPh sb="39" eb="41">
      <t>ソウデン</t>
    </rPh>
    <rPh sb="41" eb="43">
      <t>テイシ</t>
    </rPh>
    <phoneticPr fontId="3"/>
  </si>
  <si>
    <t>夏季ピーク：</t>
    <rPh sb="0" eb="2">
      <t>カキ</t>
    </rPh>
    <phoneticPr fontId="3"/>
  </si>
  <si>
    <t>7月～9月の午後1時から午後4時まで</t>
    <phoneticPr fontId="3"/>
  </si>
  <si>
    <t>夏季昼間：</t>
    <rPh sb="0" eb="2">
      <t>カキ</t>
    </rPh>
    <rPh sb="2" eb="4">
      <t>ヒルマ</t>
    </rPh>
    <phoneticPr fontId="3"/>
  </si>
  <si>
    <t>7月～9月の午前8時から午後1時まで及び午後4時から午後10時まで</t>
    <phoneticPr fontId="3"/>
  </si>
  <si>
    <t>その他季昼間：</t>
    <rPh sb="2" eb="3">
      <t>タ</t>
    </rPh>
    <rPh sb="3" eb="4">
      <t>キ</t>
    </rPh>
    <rPh sb="4" eb="6">
      <t>ヒルマ</t>
    </rPh>
    <phoneticPr fontId="3"/>
  </si>
  <si>
    <t>夏季を除く月（1月～6月、10月～12月）</t>
    <phoneticPr fontId="3"/>
  </si>
  <si>
    <t>夜間・休日：</t>
    <rPh sb="0" eb="2">
      <t>ヤカン</t>
    </rPh>
    <rPh sb="3" eb="5">
      <t>キュウジツ</t>
    </rPh>
    <phoneticPr fontId="3"/>
  </si>
  <si>
    <t>平日昼間を除く時間帯</t>
    <phoneticPr fontId="3"/>
  </si>
  <si>
    <t xml:space="preserve">令和７年度　運転計画及び非バイオマス売電電力量計画 </t>
    <rPh sb="0" eb="2">
      <t>レイワ</t>
    </rPh>
    <rPh sb="3" eb="5">
      <t>ネンド</t>
    </rPh>
    <rPh sb="5" eb="7">
      <t>ヘイネンド</t>
    </rPh>
    <rPh sb="6" eb="8">
      <t>ウンテン</t>
    </rPh>
    <rPh sb="8" eb="10">
      <t>ケイカク</t>
    </rPh>
    <rPh sb="10" eb="11">
      <t>オヨ</t>
    </rPh>
    <rPh sb="12" eb="13">
      <t>ヒ</t>
    </rPh>
    <rPh sb="18" eb="20">
      <t>バイデン</t>
    </rPh>
    <rPh sb="20" eb="22">
      <t>デンリョク</t>
    </rPh>
    <rPh sb="22" eb="23">
      <t>リョウ</t>
    </rPh>
    <rPh sb="23" eb="25">
      <t>ケイカク</t>
    </rPh>
    <phoneticPr fontId="3"/>
  </si>
  <si>
    <t>令和7年
4月</t>
    <rPh sb="0" eb="2">
      <t>レイワ</t>
    </rPh>
    <rPh sb="3" eb="4">
      <t>ネン</t>
    </rPh>
    <rPh sb="4" eb="5">
      <t>ヘイネン</t>
    </rPh>
    <rPh sb="6" eb="7">
      <t>ガツ</t>
    </rPh>
    <phoneticPr fontId="3"/>
  </si>
  <si>
    <t>令和7年
5月</t>
    <rPh sb="0" eb="2">
      <t>レイワ</t>
    </rPh>
    <rPh sb="3" eb="4">
      <t>ネン</t>
    </rPh>
    <rPh sb="4" eb="5">
      <t>ヘイネン</t>
    </rPh>
    <rPh sb="6" eb="7">
      <t>ガツ</t>
    </rPh>
    <phoneticPr fontId="3"/>
  </si>
  <si>
    <t>令和7年
6月</t>
    <rPh sb="0" eb="2">
      <t>レイワ</t>
    </rPh>
    <rPh sb="3" eb="4">
      <t>ネン</t>
    </rPh>
    <rPh sb="4" eb="5">
      <t>ヘイネン</t>
    </rPh>
    <rPh sb="6" eb="7">
      <t>ガツ</t>
    </rPh>
    <phoneticPr fontId="3"/>
  </si>
  <si>
    <t>令和7年
7月</t>
    <rPh sb="0" eb="2">
      <t>レイワ</t>
    </rPh>
    <phoneticPr fontId="3"/>
  </si>
  <si>
    <t>令和7年
8月</t>
    <rPh sb="0" eb="2">
      <t>レイワ</t>
    </rPh>
    <phoneticPr fontId="3"/>
  </si>
  <si>
    <t>令和7年
9月</t>
    <rPh sb="0" eb="2">
      <t>レイワ</t>
    </rPh>
    <phoneticPr fontId="3"/>
  </si>
  <si>
    <t>令和7年
10月</t>
    <rPh sb="0" eb="2">
      <t>レイワ</t>
    </rPh>
    <phoneticPr fontId="3"/>
  </si>
  <si>
    <t>令和7年
11月</t>
    <rPh sb="0" eb="2">
      <t>レイワ</t>
    </rPh>
    <phoneticPr fontId="3"/>
  </si>
  <si>
    <t>令和7年
12月</t>
    <rPh sb="0" eb="2">
      <t>レイワ</t>
    </rPh>
    <phoneticPr fontId="3"/>
  </si>
  <si>
    <t>令和8年
1月</t>
    <rPh sb="0" eb="2">
      <t>レイワ</t>
    </rPh>
    <phoneticPr fontId="3"/>
  </si>
  <si>
    <t>令和8年
2月</t>
    <rPh sb="0" eb="2">
      <t>レイワ</t>
    </rPh>
    <phoneticPr fontId="3"/>
  </si>
  <si>
    <t>令和8年
3月</t>
    <rPh sb="0" eb="2">
      <t>レイワ</t>
    </rPh>
    <phoneticPr fontId="3"/>
  </si>
  <si>
    <t>R7年度売電見込み予算資料より</t>
    <phoneticPr fontId="3"/>
  </si>
  <si>
    <t>5月分を採用</t>
    <rPh sb="1" eb="2">
      <t>ガツ</t>
    </rPh>
    <rPh sb="2" eb="3">
      <t>ブン</t>
    </rPh>
    <rPh sb="4" eb="6">
      <t>サイヨウ</t>
    </rPh>
    <phoneticPr fontId="3"/>
  </si>
  <si>
    <t>8月分を採用</t>
    <rPh sb="1" eb="3">
      <t>ガツブン</t>
    </rPh>
    <rPh sb="4" eb="6">
      <t>サイヨウ</t>
    </rPh>
    <phoneticPr fontId="3"/>
  </si>
  <si>
    <t>11月分を採用</t>
    <rPh sb="2" eb="4">
      <t>ガツブン</t>
    </rPh>
    <rPh sb="5" eb="7">
      <t>サイヨウ</t>
    </rPh>
    <phoneticPr fontId="3"/>
  </si>
  <si>
    <t>10月分を採用</t>
    <rPh sb="2" eb="4">
      <t>ガツブン</t>
    </rPh>
    <rPh sb="5" eb="7">
      <t>サイヨウ</t>
    </rPh>
    <phoneticPr fontId="3"/>
  </si>
  <si>
    <t>12月分を採用</t>
    <rPh sb="2" eb="4">
      <t>ガツブン</t>
    </rPh>
    <rPh sb="5" eb="7">
      <t>サイヨウ</t>
    </rPh>
    <phoneticPr fontId="3"/>
  </si>
  <si>
    <r>
      <t xml:space="preserve">令和7年度
非バイオマス分
</t>
    </r>
    <r>
      <rPr>
        <sz val="11"/>
        <color rgb="FFFF0000"/>
        <rFont val="ＭＳ Ｐゴシック"/>
        <family val="3"/>
        <charset val="128"/>
        <scheme val="minor"/>
      </rPr>
      <t>予定</t>
    </r>
    <r>
      <rPr>
        <sz val="11"/>
        <color theme="1"/>
        <rFont val="ＭＳ Ｐゴシック"/>
        <family val="2"/>
        <charset val="128"/>
        <scheme val="minor"/>
      </rPr>
      <t>売電電力量</t>
    </r>
    <rPh sb="0" eb="2">
      <t>レイワ</t>
    </rPh>
    <rPh sb="6" eb="7">
      <t>ヒ</t>
    </rPh>
    <rPh sb="12" eb="13">
      <t>ブン</t>
    </rPh>
    <rPh sb="14" eb="16">
      <t>ヨテイ</t>
    </rPh>
    <rPh sb="16" eb="18">
      <t>バイデン</t>
    </rPh>
    <rPh sb="18" eb="20">
      <t>デンリョク</t>
    </rPh>
    <rPh sb="20" eb="21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</si>
</sst>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日&quot;"/>
    <numFmt numFmtId="177" formatCode="_(&quot;$&quot;* #,##0.00_);_(&quot;$&quot;* \(#,##0.00\);_(&quot;$&quot;* &quot;-&quot;??_);_(@_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9" fillId="0" borderId="0" applyFill="0" applyBorder="0" applyAlignment="0"/>
    <xf numFmtId="0" fontId="10" fillId="0" borderId="0">
      <alignment horizontal="left"/>
    </xf>
    <xf numFmtId="0" fontId="11" fillId="0" borderId="57" applyNumberFormat="0" applyAlignment="0" applyProtection="0">
      <alignment horizontal="left" vertical="center"/>
    </xf>
    <xf numFmtId="0" fontId="11" fillId="0" borderId="58">
      <alignment horizontal="left" vertical="center"/>
    </xf>
    <xf numFmtId="0" fontId="12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>
      <alignment horizontal="center"/>
    </xf>
    <xf numFmtId="38" fontId="1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6" fillId="0" borderId="0"/>
    <xf numFmtId="0" fontId="16" fillId="0" borderId="0"/>
    <xf numFmtId="0" fontId="16" fillId="0" borderId="0"/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9" fontId="4" fillId="0" borderId="2" xfId="2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3" xfId="0" applyFill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>
      <alignment vertical="center"/>
    </xf>
    <xf numFmtId="176" fontId="0" fillId="0" borderId="27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2" borderId="33" xfId="1" applyFont="1" applyFill="1" applyBorder="1">
      <alignment vertical="center"/>
    </xf>
    <xf numFmtId="38" fontId="0" fillId="0" borderId="34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6" xfId="1" applyFont="1" applyBorder="1">
      <alignment vertical="center"/>
    </xf>
    <xf numFmtId="38" fontId="0" fillId="2" borderId="19" xfId="1" applyFont="1" applyFill="1" applyBorder="1">
      <alignment vertical="center"/>
    </xf>
    <xf numFmtId="38" fontId="0" fillId="0" borderId="20" xfId="0" applyNumberFormat="1" applyBorder="1">
      <alignment vertical="center"/>
    </xf>
    <xf numFmtId="38" fontId="0" fillId="0" borderId="35" xfId="1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38" fontId="0" fillId="0" borderId="40" xfId="1" applyFont="1" applyBorder="1">
      <alignment vertical="center"/>
    </xf>
    <xf numFmtId="38" fontId="0" fillId="0" borderId="38" xfId="1" applyFont="1" applyBorder="1">
      <alignment vertical="center"/>
    </xf>
    <xf numFmtId="38" fontId="0" fillId="2" borderId="41" xfId="1" applyFont="1" applyFill="1" applyBorder="1">
      <alignment vertical="center"/>
    </xf>
    <xf numFmtId="38" fontId="0" fillId="0" borderId="4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>
      <alignment vertical="center"/>
    </xf>
    <xf numFmtId="0" fontId="0" fillId="0" borderId="29" xfId="0" applyBorder="1" applyAlignment="1">
      <alignment horizontal="center" vertical="center"/>
    </xf>
    <xf numFmtId="38" fontId="0" fillId="0" borderId="33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1" xfId="1" applyFont="1" applyBorder="1">
      <alignment vertical="center"/>
    </xf>
    <xf numFmtId="0" fontId="0" fillId="2" borderId="45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2" borderId="33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38" fontId="0" fillId="2" borderId="32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38" xfId="1" applyFont="1" applyFill="1" applyBorder="1">
      <alignment vertical="center"/>
    </xf>
    <xf numFmtId="0" fontId="0" fillId="0" borderId="51" xfId="0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38" fontId="0" fillId="0" borderId="39" xfId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38" fontId="18" fillId="0" borderId="35" xfId="1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38" fontId="18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3" borderId="49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7" fillId="0" borderId="0" xfId="0" applyFont="1">
      <alignment vertical="center"/>
    </xf>
  </cellXfs>
  <cellStyles count="30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パーセント" xfId="2" builtinId="5"/>
    <cellStyle name="桁区切り" xfId="1" builtinId="6"/>
    <cellStyle name="桁区切り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4" xfId="15" xr:uid="{00000000-0005-0000-0000-00000E000000}"/>
    <cellStyle name="桁区切り 5" xfId="16" xr:uid="{00000000-0005-0000-0000-00000F000000}"/>
    <cellStyle name="桁区切り 5 2" xfId="17" xr:uid="{00000000-0005-0000-0000-000010000000}"/>
    <cellStyle name="据ｏげ0" xfId="18" xr:uid="{00000000-0005-0000-0000-000011000000}"/>
    <cellStyle name="標準" xfId="0" builtinId="0"/>
    <cellStyle name="標準 2" xfId="19" xr:uid="{00000000-0005-0000-0000-000013000000}"/>
    <cellStyle name="標準 3" xfId="20" xr:uid="{00000000-0005-0000-0000-000014000000}"/>
    <cellStyle name="標準 3 2" xfId="21" xr:uid="{00000000-0005-0000-0000-000015000000}"/>
    <cellStyle name="標準 4" xfId="22" xr:uid="{00000000-0005-0000-0000-000016000000}"/>
    <cellStyle name="標準 5" xfId="23" xr:uid="{00000000-0005-0000-0000-000017000000}"/>
    <cellStyle name="標準 5 2" xfId="24" xr:uid="{00000000-0005-0000-0000-000018000000}"/>
    <cellStyle name="標準 6" xfId="25" xr:uid="{00000000-0005-0000-0000-000019000000}"/>
    <cellStyle name="未定義" xfId="26" xr:uid="{00000000-0005-0000-0000-00001A000000}"/>
    <cellStyle name="偮兎醖ぷ" xfId="27" xr:uid="{00000000-0005-0000-0000-00001B000000}"/>
    <cellStyle name="湪倀乫兢雿酒眰〰" xfId="28" xr:uid="{00000000-0005-0000-0000-00001C000000}"/>
    <cellStyle name="湪挀佽ｽ劖ゑぷ0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AW97"/>
  <sheetViews>
    <sheetView tabSelected="1" view="pageBreakPreview" zoomScale="70" zoomScaleNormal="70" zoomScaleSheetLayoutView="70" workbookViewId="0">
      <pane xSplit="5" ySplit="4" topLeftCell="M50" activePane="bottomRight" state="frozen"/>
      <selection pane="topRight" activeCell="AZ79" sqref="AZ79:BB79"/>
      <selection pane="bottomLeft" activeCell="AZ79" sqref="AZ79:BB79"/>
      <selection pane="bottomRight" activeCell="AF81" sqref="AF81:AG85"/>
    </sheetView>
  </sheetViews>
  <sheetFormatPr defaultRowHeight="13.5" x14ac:dyDescent="0.15"/>
  <cols>
    <col min="1" max="1" width="11" customWidth="1"/>
    <col min="2" max="2" width="10.875" customWidth="1"/>
    <col min="3" max="3" width="14.25" bestFit="1" customWidth="1"/>
    <col min="4" max="4" width="22.875" customWidth="1"/>
    <col min="5" max="5" width="5.375" bestFit="1" customWidth="1"/>
    <col min="6" max="36" width="7.875" customWidth="1"/>
    <col min="37" max="37" width="12.25" customWidth="1"/>
    <col min="46" max="46" width="8.875" bestFit="1" customWidth="1"/>
    <col min="47" max="47" width="8.875" customWidth="1"/>
    <col min="48" max="49" width="7.875" bestFit="1" customWidth="1"/>
  </cols>
  <sheetData>
    <row r="2" spans="2:48" ht="17.25" x14ac:dyDescent="0.15">
      <c r="B2" s="1" t="s">
        <v>35</v>
      </c>
    </row>
    <row r="3" spans="2:48" ht="9" customHeight="1" thickBot="1" x14ac:dyDescent="0.2">
      <c r="F3" s="88"/>
      <c r="G3" s="88"/>
      <c r="H3" s="88"/>
      <c r="I3" s="88"/>
      <c r="J3" s="88"/>
      <c r="K3" s="88"/>
      <c r="L3" s="88"/>
      <c r="N3" s="88"/>
      <c r="O3" s="88"/>
      <c r="P3" s="88"/>
      <c r="Q3" s="88"/>
      <c r="R3" s="88"/>
      <c r="S3" s="88"/>
      <c r="T3" s="88"/>
    </row>
    <row r="4" spans="2:48" ht="18" thickBot="1" x14ac:dyDescent="0.2">
      <c r="B4" s="2"/>
      <c r="C4" s="3" t="s">
        <v>0</v>
      </c>
      <c r="D4" s="4">
        <v>0.76</v>
      </c>
      <c r="E4" s="5" t="s">
        <v>1</v>
      </c>
      <c r="F4" s="6">
        <v>1</v>
      </c>
      <c r="G4" s="7">
        <v>2</v>
      </c>
      <c r="H4" s="7">
        <v>3</v>
      </c>
      <c r="I4" s="7">
        <v>4</v>
      </c>
      <c r="J4" s="7">
        <v>5</v>
      </c>
      <c r="K4" s="7">
        <v>6</v>
      </c>
      <c r="L4" s="7">
        <v>7</v>
      </c>
      <c r="M4" s="7">
        <v>8</v>
      </c>
      <c r="N4" s="7">
        <v>9</v>
      </c>
      <c r="O4" s="7">
        <v>10</v>
      </c>
      <c r="P4" s="7">
        <v>11</v>
      </c>
      <c r="Q4" s="7">
        <v>12</v>
      </c>
      <c r="R4" s="7">
        <v>13</v>
      </c>
      <c r="S4" s="7">
        <v>14</v>
      </c>
      <c r="T4" s="7">
        <v>15</v>
      </c>
      <c r="U4" s="7">
        <v>16</v>
      </c>
      <c r="V4" s="7">
        <v>17</v>
      </c>
      <c r="W4" s="7">
        <v>18</v>
      </c>
      <c r="X4" s="7">
        <v>19</v>
      </c>
      <c r="Y4" s="7">
        <v>20</v>
      </c>
      <c r="Z4" s="7">
        <v>21</v>
      </c>
      <c r="AA4" s="7">
        <v>22</v>
      </c>
      <c r="AB4" s="7">
        <v>23</v>
      </c>
      <c r="AC4" s="7">
        <v>24</v>
      </c>
      <c r="AD4" s="7">
        <v>25</v>
      </c>
      <c r="AE4" s="7">
        <v>26</v>
      </c>
      <c r="AF4" s="7">
        <v>27</v>
      </c>
      <c r="AG4" s="7">
        <v>28</v>
      </c>
      <c r="AH4" s="7">
        <v>29</v>
      </c>
      <c r="AI4" s="7">
        <v>30</v>
      </c>
      <c r="AJ4" s="8">
        <v>31</v>
      </c>
      <c r="AK4" s="9" t="s">
        <v>2</v>
      </c>
      <c r="AM4" s="88" t="s">
        <v>3</v>
      </c>
      <c r="AN4" s="88"/>
      <c r="AO4" s="88"/>
      <c r="AP4" s="88"/>
      <c r="AS4" s="88" t="s">
        <v>48</v>
      </c>
      <c r="AT4" s="88"/>
      <c r="AU4" s="88"/>
      <c r="AV4" s="88"/>
    </row>
    <row r="5" spans="2:48" ht="14.1" customHeight="1" x14ac:dyDescent="0.15">
      <c r="B5" s="89" t="s">
        <v>36</v>
      </c>
      <c r="C5" s="91" t="s">
        <v>4</v>
      </c>
      <c r="D5" s="92"/>
      <c r="E5" s="93"/>
      <c r="F5" s="10">
        <v>1</v>
      </c>
      <c r="G5" s="11">
        <v>1</v>
      </c>
      <c r="H5" s="11">
        <v>1</v>
      </c>
      <c r="I5" s="11">
        <v>1</v>
      </c>
      <c r="J5" s="11">
        <v>1</v>
      </c>
      <c r="K5" s="11">
        <v>0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0</v>
      </c>
      <c r="Z5" s="11">
        <v>1</v>
      </c>
      <c r="AA5" s="11">
        <v>1</v>
      </c>
      <c r="AB5" s="11">
        <v>1</v>
      </c>
      <c r="AC5" s="11">
        <v>1</v>
      </c>
      <c r="AD5" s="11">
        <v>1</v>
      </c>
      <c r="AE5" s="11">
        <v>1</v>
      </c>
      <c r="AF5" s="11">
        <v>0</v>
      </c>
      <c r="AG5" s="11">
        <v>1</v>
      </c>
      <c r="AH5" s="11">
        <v>0</v>
      </c>
      <c r="AI5" s="11">
        <v>0</v>
      </c>
      <c r="AJ5" s="67"/>
      <c r="AK5" s="13">
        <f>COUNTIF(F5:AI5,1)</f>
        <v>24</v>
      </c>
    </row>
    <row r="6" spans="2:48" ht="14.1" customHeight="1" x14ac:dyDescent="0.15">
      <c r="B6" s="90"/>
      <c r="C6" s="94" t="s">
        <v>5</v>
      </c>
      <c r="D6" s="95"/>
      <c r="E6" s="96"/>
      <c r="F6" s="14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15">
        <v>1</v>
      </c>
      <c r="AF6" s="15">
        <v>1</v>
      </c>
      <c r="AG6" s="15">
        <v>1</v>
      </c>
      <c r="AH6" s="15">
        <v>1</v>
      </c>
      <c r="AI6" s="15">
        <v>1</v>
      </c>
      <c r="AJ6" s="16"/>
      <c r="AK6" s="17">
        <f>COUNTIF(F6:AI6,1)</f>
        <v>30</v>
      </c>
    </row>
    <row r="7" spans="2:48" ht="14.1" customHeight="1" x14ac:dyDescent="0.15">
      <c r="B7" s="90"/>
      <c r="C7" s="99" t="s">
        <v>6</v>
      </c>
      <c r="D7" s="100"/>
      <c r="E7" s="18" t="s">
        <v>7</v>
      </c>
      <c r="F7" s="19">
        <v>2</v>
      </c>
      <c r="G7" s="20">
        <v>2</v>
      </c>
      <c r="H7" s="20">
        <v>2</v>
      </c>
      <c r="I7" s="20">
        <v>2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>
        <v>2</v>
      </c>
      <c r="P7" s="20">
        <v>2</v>
      </c>
      <c r="Q7" s="20">
        <v>2</v>
      </c>
      <c r="R7" s="20">
        <v>2</v>
      </c>
      <c r="S7" s="20">
        <v>1</v>
      </c>
      <c r="T7" s="20">
        <v>1</v>
      </c>
      <c r="U7" s="20">
        <v>1</v>
      </c>
      <c r="V7" s="20">
        <v>1</v>
      </c>
      <c r="W7" s="20">
        <v>1</v>
      </c>
      <c r="X7" s="20">
        <v>1</v>
      </c>
      <c r="Y7" s="20">
        <v>1</v>
      </c>
      <c r="Z7" s="20">
        <v>1</v>
      </c>
      <c r="AA7" s="20">
        <v>1</v>
      </c>
      <c r="AB7" s="20">
        <v>1</v>
      </c>
      <c r="AC7" s="20">
        <v>1</v>
      </c>
      <c r="AD7" s="20">
        <v>1</v>
      </c>
      <c r="AE7" s="20">
        <v>1</v>
      </c>
      <c r="AF7" s="20">
        <v>1</v>
      </c>
      <c r="AG7" s="20">
        <v>2</v>
      </c>
      <c r="AH7" s="20">
        <v>2</v>
      </c>
      <c r="AI7" s="20">
        <v>2</v>
      </c>
      <c r="AJ7" s="21"/>
      <c r="AK7" s="22">
        <f>COUNTIF(F7:AI7,1)</f>
        <v>14</v>
      </c>
    </row>
    <row r="8" spans="2:48" ht="14.1" customHeight="1" x14ac:dyDescent="0.15">
      <c r="B8" s="90"/>
      <c r="C8" s="23" t="s">
        <v>8</v>
      </c>
      <c r="D8" s="24"/>
      <c r="E8" s="25" t="s">
        <v>9</v>
      </c>
      <c r="F8" s="26">
        <f>F9+F10</f>
        <v>37100</v>
      </c>
      <c r="G8" s="27">
        <f>G9+G10</f>
        <v>37100</v>
      </c>
      <c r="H8" s="27">
        <f t="shared" ref="H8:AI8" si="0">H9+H10</f>
        <v>37100</v>
      </c>
      <c r="I8" s="27">
        <f t="shared" si="0"/>
        <v>37100</v>
      </c>
      <c r="J8" s="27">
        <f t="shared" si="0"/>
        <v>37100</v>
      </c>
      <c r="K8" s="27">
        <f t="shared" si="0"/>
        <v>35800</v>
      </c>
      <c r="L8" s="27">
        <f t="shared" si="0"/>
        <v>37100</v>
      </c>
      <c r="M8" s="27">
        <f t="shared" si="0"/>
        <v>37100</v>
      </c>
      <c r="N8" s="27">
        <f t="shared" si="0"/>
        <v>37100</v>
      </c>
      <c r="O8" s="27">
        <f t="shared" si="0"/>
        <v>37100</v>
      </c>
      <c r="P8" s="27">
        <f t="shared" si="0"/>
        <v>37100</v>
      </c>
      <c r="Q8" s="27">
        <f t="shared" si="0"/>
        <v>37100</v>
      </c>
      <c r="R8" s="27">
        <f t="shared" si="0"/>
        <v>35800</v>
      </c>
      <c r="S8" s="27">
        <f t="shared" si="0"/>
        <v>17400</v>
      </c>
      <c r="T8" s="27">
        <f t="shared" si="0"/>
        <v>17400</v>
      </c>
      <c r="U8" s="27">
        <f t="shared" si="0"/>
        <v>17400</v>
      </c>
      <c r="V8" s="27">
        <f t="shared" si="0"/>
        <v>17400</v>
      </c>
      <c r="W8" s="27">
        <f t="shared" si="0"/>
        <v>17400</v>
      </c>
      <c r="X8" s="27">
        <f t="shared" si="0"/>
        <v>17400</v>
      </c>
      <c r="Y8" s="27">
        <f t="shared" si="0"/>
        <v>17800</v>
      </c>
      <c r="Z8" s="27">
        <f t="shared" si="0"/>
        <v>17400</v>
      </c>
      <c r="AA8" s="27">
        <f t="shared" si="0"/>
        <v>17400</v>
      </c>
      <c r="AB8" s="27">
        <f t="shared" si="0"/>
        <v>17400</v>
      </c>
      <c r="AC8" s="27">
        <f t="shared" si="0"/>
        <v>17400</v>
      </c>
      <c r="AD8" s="27">
        <f t="shared" si="0"/>
        <v>17400</v>
      </c>
      <c r="AE8" s="27">
        <f t="shared" si="0"/>
        <v>17400</v>
      </c>
      <c r="AF8" s="27">
        <f t="shared" si="0"/>
        <v>17800</v>
      </c>
      <c r="AG8" s="27">
        <f t="shared" si="0"/>
        <v>37100</v>
      </c>
      <c r="AH8" s="27">
        <f t="shared" si="0"/>
        <v>35800</v>
      </c>
      <c r="AI8" s="27">
        <f t="shared" si="0"/>
        <v>35800</v>
      </c>
      <c r="AJ8" s="28"/>
      <c r="AK8" s="29">
        <f>SUM(F8:AJ8)</f>
        <v>832800</v>
      </c>
      <c r="AM8" s="30"/>
      <c r="AN8" s="30" t="s">
        <v>10</v>
      </c>
      <c r="AO8" s="30" t="s">
        <v>11</v>
      </c>
      <c r="AP8" s="30" t="s">
        <v>12</v>
      </c>
      <c r="AQ8" s="84"/>
      <c r="AS8" s="30"/>
      <c r="AT8" s="31" t="s">
        <v>10</v>
      </c>
      <c r="AU8" s="31" t="s">
        <v>11</v>
      </c>
      <c r="AV8" s="31" t="s">
        <v>12</v>
      </c>
    </row>
    <row r="9" spans="2:48" ht="14.1" customHeight="1" x14ac:dyDescent="0.15">
      <c r="B9" s="90"/>
      <c r="C9" s="32"/>
      <c r="D9" s="33" t="s">
        <v>13</v>
      </c>
      <c r="E9" s="34" t="s">
        <v>9</v>
      </c>
      <c r="F9" s="35">
        <f>IF(F6=1,IF(F5=1,IF(F7=1,($AN9),($AN10)),0),0)</f>
        <v>21500</v>
      </c>
      <c r="G9" s="36">
        <f>IF(G6=1,IF(G5=1,IF(G7=1,($AN9),($AN10)),0),0)</f>
        <v>21500</v>
      </c>
      <c r="H9" s="36">
        <f t="shared" ref="H9:AI9" si="1">IF(H6=1,IF(H5=1,IF(H7=1,($AN9),($AN10)),0),0)</f>
        <v>21500</v>
      </c>
      <c r="I9" s="36">
        <f t="shared" si="1"/>
        <v>21500</v>
      </c>
      <c r="J9" s="36">
        <f t="shared" si="1"/>
        <v>21500</v>
      </c>
      <c r="K9" s="36">
        <f t="shared" si="1"/>
        <v>0</v>
      </c>
      <c r="L9" s="36">
        <f t="shared" si="1"/>
        <v>21500</v>
      </c>
      <c r="M9" s="36">
        <f t="shared" si="1"/>
        <v>21500</v>
      </c>
      <c r="N9" s="36">
        <f t="shared" si="1"/>
        <v>21500</v>
      </c>
      <c r="O9" s="36">
        <f t="shared" si="1"/>
        <v>21500</v>
      </c>
      <c r="P9" s="36">
        <f t="shared" si="1"/>
        <v>21500</v>
      </c>
      <c r="Q9" s="36">
        <f t="shared" si="1"/>
        <v>21500</v>
      </c>
      <c r="R9" s="36">
        <f t="shared" si="1"/>
        <v>0</v>
      </c>
      <c r="S9" s="36">
        <f t="shared" si="1"/>
        <v>9900</v>
      </c>
      <c r="T9" s="36">
        <f t="shared" si="1"/>
        <v>9900</v>
      </c>
      <c r="U9" s="36">
        <f t="shared" si="1"/>
        <v>9900</v>
      </c>
      <c r="V9" s="36">
        <f t="shared" si="1"/>
        <v>9900</v>
      </c>
      <c r="W9" s="36">
        <f t="shared" si="1"/>
        <v>9900</v>
      </c>
      <c r="X9" s="36">
        <f t="shared" si="1"/>
        <v>9900</v>
      </c>
      <c r="Y9" s="36">
        <f t="shared" si="1"/>
        <v>0</v>
      </c>
      <c r="Z9" s="36">
        <f t="shared" si="1"/>
        <v>9900</v>
      </c>
      <c r="AA9" s="36">
        <f t="shared" si="1"/>
        <v>9900</v>
      </c>
      <c r="AB9" s="36">
        <f t="shared" si="1"/>
        <v>9900</v>
      </c>
      <c r="AC9" s="36">
        <f t="shared" si="1"/>
        <v>9900</v>
      </c>
      <c r="AD9" s="36">
        <f t="shared" si="1"/>
        <v>9900</v>
      </c>
      <c r="AE9" s="36">
        <f t="shared" si="1"/>
        <v>9900</v>
      </c>
      <c r="AF9" s="36">
        <f t="shared" si="1"/>
        <v>0</v>
      </c>
      <c r="AG9" s="36">
        <f t="shared" si="1"/>
        <v>21500</v>
      </c>
      <c r="AH9" s="36">
        <f t="shared" si="1"/>
        <v>0</v>
      </c>
      <c r="AI9" s="36">
        <f t="shared" si="1"/>
        <v>0</v>
      </c>
      <c r="AJ9" s="37"/>
      <c r="AK9" s="38">
        <f t="shared" ref="AK9:AK10" si="2">SUM(F9:AJ9)</f>
        <v>376800</v>
      </c>
      <c r="AM9" s="30" t="s">
        <v>14</v>
      </c>
      <c r="AN9" s="39">
        <f>ROUND((1-$D$4)*AT9,-2)</f>
        <v>9900</v>
      </c>
      <c r="AO9" s="39">
        <f t="shared" ref="AO9" si="3">ROUND((1-$D$4)*AU9,-2)</f>
        <v>7500</v>
      </c>
      <c r="AP9" s="39">
        <f t="shared" ref="AP9" si="4">ROUND((1-$D$4)*AV9,-2)</f>
        <v>17800</v>
      </c>
      <c r="AQ9" s="84"/>
      <c r="AS9" s="30" t="s">
        <v>14</v>
      </c>
      <c r="AT9" s="39">
        <v>41300</v>
      </c>
      <c r="AU9" s="39">
        <v>31300</v>
      </c>
      <c r="AV9" s="39">
        <v>74000</v>
      </c>
    </row>
    <row r="10" spans="2:48" ht="14.1" customHeight="1" thickBot="1" x14ac:dyDescent="0.2">
      <c r="B10" s="90"/>
      <c r="C10" s="40"/>
      <c r="D10" s="41" t="s">
        <v>15</v>
      </c>
      <c r="E10" s="42" t="s">
        <v>9</v>
      </c>
      <c r="F10" s="43">
        <f>IF(F6=1,IF(F5=1,IF(F7=1,$AO9,$AO10),IF(F7=1,$AP9,$AP10)),0)</f>
        <v>15600</v>
      </c>
      <c r="G10" s="44">
        <f>IF(G6=1,IF(G5=1,IF(G7=1,$AO9,$AO10),IF(G7=1,$AP9,$AP10)),0)</f>
        <v>15600</v>
      </c>
      <c r="H10" s="44">
        <f t="shared" ref="H10:AI10" si="5">IF(H6=1,IF(H5=1,IF(H7=1,$AO9,$AO10),IF(H7=1,$AP9,$AP10)),0)</f>
        <v>15600</v>
      </c>
      <c r="I10" s="44">
        <f t="shared" si="5"/>
        <v>15600</v>
      </c>
      <c r="J10" s="44">
        <f t="shared" si="5"/>
        <v>15600</v>
      </c>
      <c r="K10" s="44">
        <f t="shared" si="5"/>
        <v>35800</v>
      </c>
      <c r="L10" s="44">
        <f t="shared" si="5"/>
        <v>15600</v>
      </c>
      <c r="M10" s="44">
        <f t="shared" si="5"/>
        <v>15600</v>
      </c>
      <c r="N10" s="44">
        <f t="shared" si="5"/>
        <v>15600</v>
      </c>
      <c r="O10" s="44">
        <f t="shared" si="5"/>
        <v>15600</v>
      </c>
      <c r="P10" s="44">
        <f t="shared" si="5"/>
        <v>15600</v>
      </c>
      <c r="Q10" s="44">
        <f t="shared" si="5"/>
        <v>15600</v>
      </c>
      <c r="R10" s="44">
        <f t="shared" si="5"/>
        <v>35800</v>
      </c>
      <c r="S10" s="44">
        <f t="shared" si="5"/>
        <v>7500</v>
      </c>
      <c r="T10" s="44">
        <f t="shared" si="5"/>
        <v>7500</v>
      </c>
      <c r="U10" s="44">
        <f t="shared" si="5"/>
        <v>7500</v>
      </c>
      <c r="V10" s="44">
        <f t="shared" si="5"/>
        <v>7500</v>
      </c>
      <c r="W10" s="44">
        <f t="shared" si="5"/>
        <v>7500</v>
      </c>
      <c r="X10" s="44">
        <f t="shared" si="5"/>
        <v>7500</v>
      </c>
      <c r="Y10" s="44">
        <f t="shared" si="5"/>
        <v>17800</v>
      </c>
      <c r="Z10" s="44">
        <f t="shared" si="5"/>
        <v>7500</v>
      </c>
      <c r="AA10" s="44">
        <f t="shared" si="5"/>
        <v>7500</v>
      </c>
      <c r="AB10" s="44">
        <f t="shared" si="5"/>
        <v>7500</v>
      </c>
      <c r="AC10" s="44">
        <f t="shared" si="5"/>
        <v>7500</v>
      </c>
      <c r="AD10" s="44">
        <f t="shared" si="5"/>
        <v>7500</v>
      </c>
      <c r="AE10" s="44">
        <f t="shared" si="5"/>
        <v>7500</v>
      </c>
      <c r="AF10" s="44">
        <f t="shared" si="5"/>
        <v>17800</v>
      </c>
      <c r="AG10" s="44">
        <f t="shared" si="5"/>
        <v>15600</v>
      </c>
      <c r="AH10" s="44">
        <f t="shared" si="5"/>
        <v>35800</v>
      </c>
      <c r="AI10" s="44">
        <f t="shared" si="5"/>
        <v>35800</v>
      </c>
      <c r="AJ10" s="45"/>
      <c r="AK10" s="46">
        <f t="shared" si="2"/>
        <v>456000</v>
      </c>
      <c r="AM10" s="30" t="s">
        <v>16</v>
      </c>
      <c r="AN10" s="39">
        <f>ROUND((1-$D$4)*AT10,-2)</f>
        <v>21500</v>
      </c>
      <c r="AO10" s="39">
        <f>ROUND((1-$D$4)*AU10,-2)</f>
        <v>15600</v>
      </c>
      <c r="AP10" s="39">
        <f>ROUND((1-$D$4)*AV10,-2)</f>
        <v>35800</v>
      </c>
      <c r="AQ10" s="84"/>
      <c r="AS10" s="30" t="s">
        <v>16</v>
      </c>
      <c r="AT10" s="39">
        <v>89500</v>
      </c>
      <c r="AU10" s="39">
        <v>64900</v>
      </c>
      <c r="AV10" s="39">
        <v>149100</v>
      </c>
    </row>
    <row r="11" spans="2:48" ht="14.1" customHeight="1" x14ac:dyDescent="0.15">
      <c r="B11" s="97" t="s">
        <v>37</v>
      </c>
      <c r="C11" s="91" t="s">
        <v>4</v>
      </c>
      <c r="D11" s="92"/>
      <c r="E11" s="93"/>
      <c r="F11" s="10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</v>
      </c>
      <c r="M11" s="11">
        <v>1</v>
      </c>
      <c r="N11" s="11">
        <v>1</v>
      </c>
      <c r="O11" s="11">
        <v>1</v>
      </c>
      <c r="P11" s="11">
        <v>0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0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>
        <v>0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47">
        <v>1</v>
      </c>
      <c r="AK11" s="13">
        <f>COUNTIF(F11:AI11,1)</f>
        <v>21</v>
      </c>
      <c r="AN11" s="84"/>
    </row>
    <row r="12" spans="2:48" ht="14.1" customHeight="1" x14ac:dyDescent="0.15">
      <c r="B12" s="90"/>
      <c r="C12" s="94" t="s">
        <v>5</v>
      </c>
      <c r="D12" s="95"/>
      <c r="E12" s="96"/>
      <c r="F12" s="14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5">
        <v>1</v>
      </c>
      <c r="AF12" s="15">
        <v>1</v>
      </c>
      <c r="AG12" s="15">
        <v>1</v>
      </c>
      <c r="AH12" s="15">
        <v>1</v>
      </c>
      <c r="AI12" s="15">
        <v>1</v>
      </c>
      <c r="AJ12" s="48">
        <v>1</v>
      </c>
      <c r="AK12" s="17">
        <f>COUNTIF(F12:AJ12,1)</f>
        <v>31</v>
      </c>
    </row>
    <row r="13" spans="2:48" ht="14.1" customHeight="1" x14ac:dyDescent="0.15">
      <c r="B13" s="90"/>
      <c r="C13" s="99" t="s">
        <v>6</v>
      </c>
      <c r="D13" s="100"/>
      <c r="E13" s="18" t="s">
        <v>7</v>
      </c>
      <c r="F13" s="49">
        <v>2</v>
      </c>
      <c r="G13" s="50">
        <v>2</v>
      </c>
      <c r="H13" s="50">
        <v>2</v>
      </c>
      <c r="I13" s="50">
        <v>2</v>
      </c>
      <c r="J13" s="50">
        <v>2</v>
      </c>
      <c r="K13" s="50">
        <v>2</v>
      </c>
      <c r="L13" s="50">
        <v>2</v>
      </c>
      <c r="M13" s="50">
        <v>1</v>
      </c>
      <c r="N13" s="50">
        <v>1</v>
      </c>
      <c r="O13" s="50">
        <v>1</v>
      </c>
      <c r="P13" s="50">
        <v>1</v>
      </c>
      <c r="Q13" s="50">
        <v>1</v>
      </c>
      <c r="R13" s="50">
        <v>1</v>
      </c>
      <c r="S13" s="50">
        <v>1</v>
      </c>
      <c r="T13" s="50">
        <v>1</v>
      </c>
      <c r="U13" s="50">
        <v>1</v>
      </c>
      <c r="V13" s="50">
        <v>1</v>
      </c>
      <c r="W13" s="50">
        <v>1</v>
      </c>
      <c r="X13" s="50">
        <v>1</v>
      </c>
      <c r="Y13" s="50">
        <v>1</v>
      </c>
      <c r="Z13" s="50">
        <v>1</v>
      </c>
      <c r="AA13" s="50">
        <v>1</v>
      </c>
      <c r="AB13" s="50">
        <v>1</v>
      </c>
      <c r="AC13" s="50">
        <v>1</v>
      </c>
      <c r="AD13" s="50">
        <v>1</v>
      </c>
      <c r="AE13" s="50">
        <v>1</v>
      </c>
      <c r="AF13" s="50">
        <v>1</v>
      </c>
      <c r="AG13" s="50">
        <v>1</v>
      </c>
      <c r="AH13" s="50">
        <v>1</v>
      </c>
      <c r="AI13" s="50">
        <v>1</v>
      </c>
      <c r="AJ13" s="51">
        <v>1</v>
      </c>
      <c r="AK13" s="52">
        <f>COUNTIF(F13:AJ13,1)</f>
        <v>24</v>
      </c>
      <c r="AN13" s="53"/>
      <c r="AO13" s="53"/>
      <c r="AP13" s="53"/>
      <c r="AT13" s="53"/>
      <c r="AU13" s="53"/>
      <c r="AV13" s="53"/>
    </row>
    <row r="14" spans="2:48" ht="14.1" customHeight="1" x14ac:dyDescent="0.15">
      <c r="B14" s="90"/>
      <c r="C14" s="54" t="s">
        <v>8</v>
      </c>
      <c r="D14" s="55"/>
      <c r="E14" s="25" t="s">
        <v>9</v>
      </c>
      <c r="F14" s="26">
        <f>F15+F16</f>
        <v>33900</v>
      </c>
      <c r="G14" s="27">
        <f t="shared" ref="G14:AJ14" si="6">G15+G16</f>
        <v>33900</v>
      </c>
      <c r="H14" s="27">
        <f t="shared" si="6"/>
        <v>33900</v>
      </c>
      <c r="I14" s="27">
        <f t="shared" si="6"/>
        <v>33900</v>
      </c>
      <c r="J14" s="27">
        <f t="shared" si="6"/>
        <v>33900</v>
      </c>
      <c r="K14" s="27">
        <f t="shared" si="6"/>
        <v>33900</v>
      </c>
      <c r="L14" s="27">
        <f t="shared" si="6"/>
        <v>34200</v>
      </c>
      <c r="M14" s="27">
        <f t="shared" si="6"/>
        <v>15200</v>
      </c>
      <c r="N14" s="27">
        <f t="shared" si="6"/>
        <v>15200</v>
      </c>
      <c r="O14" s="27">
        <f t="shared" si="6"/>
        <v>15200</v>
      </c>
      <c r="P14" s="27">
        <f t="shared" si="6"/>
        <v>16200</v>
      </c>
      <c r="Q14" s="27">
        <f t="shared" si="6"/>
        <v>15200</v>
      </c>
      <c r="R14" s="27">
        <f t="shared" si="6"/>
        <v>15200</v>
      </c>
      <c r="S14" s="27">
        <f t="shared" si="6"/>
        <v>15200</v>
      </c>
      <c r="T14" s="27">
        <f t="shared" si="6"/>
        <v>15200</v>
      </c>
      <c r="U14" s="27">
        <f t="shared" si="6"/>
        <v>15200</v>
      </c>
      <c r="V14" s="27">
        <f t="shared" si="6"/>
        <v>15200</v>
      </c>
      <c r="W14" s="27">
        <f t="shared" si="6"/>
        <v>16200</v>
      </c>
      <c r="X14" s="27">
        <f t="shared" si="6"/>
        <v>15200</v>
      </c>
      <c r="Y14" s="27">
        <f t="shared" si="6"/>
        <v>15200</v>
      </c>
      <c r="Z14" s="27">
        <f t="shared" si="6"/>
        <v>15200</v>
      </c>
      <c r="AA14" s="27">
        <f t="shared" si="6"/>
        <v>15200</v>
      </c>
      <c r="AB14" s="27">
        <f t="shared" si="6"/>
        <v>15200</v>
      </c>
      <c r="AC14" s="27">
        <f t="shared" si="6"/>
        <v>15200</v>
      </c>
      <c r="AD14" s="27">
        <f t="shared" si="6"/>
        <v>16200</v>
      </c>
      <c r="AE14" s="27">
        <f t="shared" si="6"/>
        <v>15200</v>
      </c>
      <c r="AF14" s="27">
        <f t="shared" si="6"/>
        <v>15200</v>
      </c>
      <c r="AG14" s="27">
        <f t="shared" si="6"/>
        <v>15200</v>
      </c>
      <c r="AH14" s="27">
        <f t="shared" si="6"/>
        <v>15200</v>
      </c>
      <c r="AI14" s="27">
        <f t="shared" si="6"/>
        <v>15200</v>
      </c>
      <c r="AJ14" s="56">
        <f t="shared" si="6"/>
        <v>15200</v>
      </c>
      <c r="AK14" s="29">
        <f>SUM(F14:AJ14)</f>
        <v>605400</v>
      </c>
      <c r="AM14" s="30"/>
      <c r="AN14" s="30" t="s">
        <v>10</v>
      </c>
      <c r="AO14" s="30" t="s">
        <v>11</v>
      </c>
      <c r="AP14" s="30" t="s">
        <v>12</v>
      </c>
      <c r="AQ14" s="84"/>
      <c r="AS14" s="30"/>
      <c r="AT14" s="30" t="s">
        <v>10</v>
      </c>
      <c r="AU14" s="30" t="s">
        <v>11</v>
      </c>
      <c r="AV14" s="30" t="s">
        <v>12</v>
      </c>
    </row>
    <row r="15" spans="2:48" ht="14.1" customHeight="1" x14ac:dyDescent="0.15">
      <c r="B15" s="90"/>
      <c r="C15" s="32"/>
      <c r="D15" s="33" t="s">
        <v>13</v>
      </c>
      <c r="E15" s="34" t="s">
        <v>9</v>
      </c>
      <c r="F15" s="35">
        <f>IF(F12=1,IF(F11=1,IF(F13=1,($AN15),($AN16)),0),0)</f>
        <v>0</v>
      </c>
      <c r="G15" s="36">
        <f t="shared" ref="G15:AJ15" si="7">IF(G12=1,IF(G11=1,IF(G13=1,($AN15),($AN16)),0),0)</f>
        <v>0</v>
      </c>
      <c r="H15" s="36">
        <f t="shared" si="7"/>
        <v>0</v>
      </c>
      <c r="I15" s="36">
        <f t="shared" si="7"/>
        <v>0</v>
      </c>
      <c r="J15" s="36">
        <f t="shared" si="7"/>
        <v>0</v>
      </c>
      <c r="K15" s="36">
        <f t="shared" si="7"/>
        <v>0</v>
      </c>
      <c r="L15" s="36">
        <f t="shared" si="7"/>
        <v>19500</v>
      </c>
      <c r="M15" s="36">
        <f t="shared" si="7"/>
        <v>8500</v>
      </c>
      <c r="N15" s="36">
        <f t="shared" si="7"/>
        <v>8500</v>
      </c>
      <c r="O15" s="36">
        <f t="shared" si="7"/>
        <v>8500</v>
      </c>
      <c r="P15" s="36">
        <f t="shared" si="7"/>
        <v>0</v>
      </c>
      <c r="Q15" s="36">
        <f t="shared" si="7"/>
        <v>8500</v>
      </c>
      <c r="R15" s="36">
        <f t="shared" si="7"/>
        <v>8500</v>
      </c>
      <c r="S15" s="36">
        <f t="shared" si="7"/>
        <v>8500</v>
      </c>
      <c r="T15" s="36">
        <f t="shared" si="7"/>
        <v>8500</v>
      </c>
      <c r="U15" s="36">
        <f t="shared" si="7"/>
        <v>8500</v>
      </c>
      <c r="V15" s="36">
        <f t="shared" si="7"/>
        <v>8500</v>
      </c>
      <c r="W15" s="36">
        <f t="shared" si="7"/>
        <v>0</v>
      </c>
      <c r="X15" s="36">
        <f t="shared" si="7"/>
        <v>8500</v>
      </c>
      <c r="Y15" s="36">
        <f t="shared" si="7"/>
        <v>8500</v>
      </c>
      <c r="Z15" s="36">
        <f t="shared" si="7"/>
        <v>8500</v>
      </c>
      <c r="AA15" s="36">
        <f t="shared" si="7"/>
        <v>8500</v>
      </c>
      <c r="AB15" s="36">
        <f t="shared" si="7"/>
        <v>8500</v>
      </c>
      <c r="AC15" s="36">
        <f t="shared" si="7"/>
        <v>8500</v>
      </c>
      <c r="AD15" s="36">
        <f t="shared" si="7"/>
        <v>0</v>
      </c>
      <c r="AE15" s="36">
        <f t="shared" si="7"/>
        <v>8500</v>
      </c>
      <c r="AF15" s="36">
        <f t="shared" si="7"/>
        <v>8500</v>
      </c>
      <c r="AG15" s="36">
        <f t="shared" si="7"/>
        <v>8500</v>
      </c>
      <c r="AH15" s="36">
        <f t="shared" si="7"/>
        <v>8500</v>
      </c>
      <c r="AI15" s="36">
        <f t="shared" si="7"/>
        <v>8500</v>
      </c>
      <c r="AJ15" s="57">
        <f t="shared" si="7"/>
        <v>8500</v>
      </c>
      <c r="AK15" s="38">
        <f t="shared" ref="AK15:AK16" si="8">SUM(F15:AJ15)</f>
        <v>198000</v>
      </c>
      <c r="AM15" s="30" t="s">
        <v>14</v>
      </c>
      <c r="AN15" s="39">
        <f>ROUND((1-$D$4)*AT15,-2)</f>
        <v>8500</v>
      </c>
      <c r="AO15" s="39">
        <f t="shared" ref="AO15" si="9">ROUND((1-$D$4)*AU15,-2)</f>
        <v>6700</v>
      </c>
      <c r="AP15" s="39">
        <f t="shared" ref="AP15" si="10">ROUND((1-$D$4)*AV15,-2)</f>
        <v>16200</v>
      </c>
      <c r="AQ15" s="84"/>
      <c r="AS15" s="30" t="s">
        <v>14</v>
      </c>
      <c r="AT15" s="39">
        <v>35400</v>
      </c>
      <c r="AU15" s="39">
        <v>28000</v>
      </c>
      <c r="AV15" s="39">
        <v>67600</v>
      </c>
    </row>
    <row r="16" spans="2:48" ht="14.1" customHeight="1" thickBot="1" x14ac:dyDescent="0.2">
      <c r="B16" s="98"/>
      <c r="C16" s="40"/>
      <c r="D16" s="41" t="s">
        <v>15</v>
      </c>
      <c r="E16" s="42" t="s">
        <v>9</v>
      </c>
      <c r="F16" s="43">
        <f>IF(F12=1,IF(F11=1,IF(F13=1,$AO15,$AO16),IF(F13=1,$AP15,$AP16)),0)</f>
        <v>33900</v>
      </c>
      <c r="G16" s="44">
        <f t="shared" ref="G16:AJ16" si="11">IF(G12=1,IF(G11=1,IF(G13=1,$AO15,$AO16),IF(G13=1,$AP15,$AP16)),0)</f>
        <v>33900</v>
      </c>
      <c r="H16" s="44">
        <f t="shared" si="11"/>
        <v>33900</v>
      </c>
      <c r="I16" s="44">
        <f t="shared" si="11"/>
        <v>33900</v>
      </c>
      <c r="J16" s="44">
        <f t="shared" si="11"/>
        <v>33900</v>
      </c>
      <c r="K16" s="44">
        <f t="shared" si="11"/>
        <v>33900</v>
      </c>
      <c r="L16" s="44">
        <f t="shared" si="11"/>
        <v>14700</v>
      </c>
      <c r="M16" s="44">
        <f t="shared" si="11"/>
        <v>6700</v>
      </c>
      <c r="N16" s="44">
        <f t="shared" si="11"/>
        <v>6700</v>
      </c>
      <c r="O16" s="44">
        <f t="shared" si="11"/>
        <v>6700</v>
      </c>
      <c r="P16" s="44">
        <f t="shared" si="11"/>
        <v>16200</v>
      </c>
      <c r="Q16" s="44">
        <f t="shared" si="11"/>
        <v>6700</v>
      </c>
      <c r="R16" s="44">
        <f t="shared" si="11"/>
        <v>6700</v>
      </c>
      <c r="S16" s="44">
        <f t="shared" si="11"/>
        <v>6700</v>
      </c>
      <c r="T16" s="44">
        <f t="shared" si="11"/>
        <v>6700</v>
      </c>
      <c r="U16" s="44">
        <f t="shared" si="11"/>
        <v>6700</v>
      </c>
      <c r="V16" s="44">
        <f t="shared" si="11"/>
        <v>6700</v>
      </c>
      <c r="W16" s="44">
        <f t="shared" si="11"/>
        <v>16200</v>
      </c>
      <c r="X16" s="44">
        <f t="shared" si="11"/>
        <v>6700</v>
      </c>
      <c r="Y16" s="44">
        <f t="shared" si="11"/>
        <v>6700</v>
      </c>
      <c r="Z16" s="44">
        <f t="shared" si="11"/>
        <v>6700</v>
      </c>
      <c r="AA16" s="44">
        <f t="shared" si="11"/>
        <v>6700</v>
      </c>
      <c r="AB16" s="44">
        <f t="shared" si="11"/>
        <v>6700</v>
      </c>
      <c r="AC16" s="44">
        <f t="shared" si="11"/>
        <v>6700</v>
      </c>
      <c r="AD16" s="44">
        <f t="shared" si="11"/>
        <v>16200</v>
      </c>
      <c r="AE16" s="44">
        <f t="shared" si="11"/>
        <v>6700</v>
      </c>
      <c r="AF16" s="44">
        <f t="shared" si="11"/>
        <v>6700</v>
      </c>
      <c r="AG16" s="44">
        <f t="shared" si="11"/>
        <v>6700</v>
      </c>
      <c r="AH16" s="44">
        <f t="shared" si="11"/>
        <v>6700</v>
      </c>
      <c r="AI16" s="44">
        <f t="shared" si="11"/>
        <v>6700</v>
      </c>
      <c r="AJ16" s="58">
        <f t="shared" si="11"/>
        <v>6700</v>
      </c>
      <c r="AK16" s="46">
        <f t="shared" si="8"/>
        <v>407400</v>
      </c>
      <c r="AM16" s="30" t="s">
        <v>16</v>
      </c>
      <c r="AN16" s="39">
        <f>ROUND((1-$D$4)*AT16,-2)</f>
        <v>19500</v>
      </c>
      <c r="AO16" s="39">
        <f>ROUND((1-$D$4)*AU16,-2)</f>
        <v>14700</v>
      </c>
      <c r="AP16" s="39">
        <f>ROUND((1-$D$4)*AV16,-2)</f>
        <v>33900</v>
      </c>
      <c r="AQ16" s="84"/>
      <c r="AS16" s="30" t="s">
        <v>16</v>
      </c>
      <c r="AT16" s="39">
        <v>81400</v>
      </c>
      <c r="AU16" s="39">
        <v>61300</v>
      </c>
      <c r="AV16" s="39">
        <v>141200</v>
      </c>
    </row>
    <row r="17" spans="2:49" ht="14.1" customHeight="1" x14ac:dyDescent="0.15">
      <c r="B17" s="97" t="s">
        <v>38</v>
      </c>
      <c r="C17" s="91" t="s">
        <v>4</v>
      </c>
      <c r="D17" s="92"/>
      <c r="E17" s="93"/>
      <c r="F17" s="10">
        <v>0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0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0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0</v>
      </c>
      <c r="AB17" s="11">
        <v>1</v>
      </c>
      <c r="AC17" s="11">
        <v>1</v>
      </c>
      <c r="AD17" s="11">
        <v>1</v>
      </c>
      <c r="AE17" s="11">
        <v>1</v>
      </c>
      <c r="AF17" s="11">
        <v>1</v>
      </c>
      <c r="AG17" s="11">
        <v>1</v>
      </c>
      <c r="AH17" s="11">
        <v>0</v>
      </c>
      <c r="AI17" s="11">
        <v>1</v>
      </c>
      <c r="AJ17" s="12"/>
      <c r="AK17" s="13">
        <f>COUNTIF(F17:AI17,1)</f>
        <v>25</v>
      </c>
    </row>
    <row r="18" spans="2:49" ht="14.1" customHeight="1" x14ac:dyDescent="0.15">
      <c r="B18" s="90"/>
      <c r="C18" s="94" t="s">
        <v>5</v>
      </c>
      <c r="D18" s="95"/>
      <c r="E18" s="96"/>
      <c r="F18" s="14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>
        <v>1</v>
      </c>
      <c r="AE18" s="15">
        <v>1</v>
      </c>
      <c r="AF18" s="15">
        <v>1</v>
      </c>
      <c r="AG18" s="15">
        <v>1</v>
      </c>
      <c r="AH18" s="15">
        <v>1</v>
      </c>
      <c r="AI18" s="15">
        <v>1</v>
      </c>
      <c r="AJ18" s="16"/>
      <c r="AK18" s="17">
        <f>COUNTIF(F18:AI18,1)</f>
        <v>30</v>
      </c>
    </row>
    <row r="19" spans="2:49" ht="14.1" customHeight="1" x14ac:dyDescent="0.15">
      <c r="B19" s="90"/>
      <c r="C19" s="99" t="s">
        <v>6</v>
      </c>
      <c r="D19" s="100"/>
      <c r="E19" s="18" t="s">
        <v>7</v>
      </c>
      <c r="F19" s="49">
        <v>1</v>
      </c>
      <c r="G19" s="50">
        <v>1</v>
      </c>
      <c r="H19" s="50">
        <v>1</v>
      </c>
      <c r="I19" s="50">
        <v>1</v>
      </c>
      <c r="J19" s="50">
        <v>1</v>
      </c>
      <c r="K19" s="50">
        <v>1</v>
      </c>
      <c r="L19" s="50">
        <v>1</v>
      </c>
      <c r="M19" s="50">
        <v>1</v>
      </c>
      <c r="N19" s="50">
        <v>1</v>
      </c>
      <c r="O19" s="50">
        <v>1</v>
      </c>
      <c r="P19" s="50">
        <v>1</v>
      </c>
      <c r="Q19" s="50">
        <v>1</v>
      </c>
      <c r="R19" s="50">
        <v>1</v>
      </c>
      <c r="S19" s="50">
        <v>1</v>
      </c>
      <c r="T19" s="50">
        <v>1</v>
      </c>
      <c r="U19" s="50">
        <v>1</v>
      </c>
      <c r="V19" s="50">
        <v>1</v>
      </c>
      <c r="W19" s="50">
        <v>1</v>
      </c>
      <c r="X19" s="50">
        <v>1</v>
      </c>
      <c r="Y19" s="50">
        <v>1</v>
      </c>
      <c r="Z19" s="50">
        <v>1</v>
      </c>
      <c r="AA19" s="50">
        <v>1</v>
      </c>
      <c r="AB19" s="50">
        <v>1</v>
      </c>
      <c r="AC19" s="50">
        <v>1</v>
      </c>
      <c r="AD19" s="50">
        <v>1</v>
      </c>
      <c r="AE19" s="50">
        <v>1</v>
      </c>
      <c r="AF19" s="50">
        <v>1</v>
      </c>
      <c r="AG19" s="50">
        <v>1</v>
      </c>
      <c r="AH19" s="50">
        <v>1</v>
      </c>
      <c r="AI19" s="50">
        <v>1</v>
      </c>
      <c r="AJ19" s="59"/>
      <c r="AK19" s="52">
        <f>COUNTIF(F19:AI19,1)</f>
        <v>30</v>
      </c>
    </row>
    <row r="20" spans="2:49" ht="14.1" customHeight="1" x14ac:dyDescent="0.15">
      <c r="B20" s="90"/>
      <c r="C20" s="54" t="s">
        <v>8</v>
      </c>
      <c r="D20" s="55"/>
      <c r="E20" s="25" t="s">
        <v>9</v>
      </c>
      <c r="F20" s="26">
        <f>F21+F22</f>
        <v>17200</v>
      </c>
      <c r="G20" s="27">
        <f>G21+G22</f>
        <v>15900</v>
      </c>
      <c r="H20" s="27">
        <f t="shared" ref="H20:AI20" si="12">H21+H22</f>
        <v>15900</v>
      </c>
      <c r="I20" s="27">
        <f t="shared" si="12"/>
        <v>15900</v>
      </c>
      <c r="J20" s="27">
        <f t="shared" si="12"/>
        <v>15900</v>
      </c>
      <c r="K20" s="27">
        <f t="shared" si="12"/>
        <v>15900</v>
      </c>
      <c r="L20" s="27">
        <f t="shared" si="12"/>
        <v>15900</v>
      </c>
      <c r="M20" s="27">
        <f t="shared" si="12"/>
        <v>17200</v>
      </c>
      <c r="N20" s="27">
        <f t="shared" si="12"/>
        <v>15900</v>
      </c>
      <c r="O20" s="27">
        <f t="shared" si="12"/>
        <v>15900</v>
      </c>
      <c r="P20" s="27">
        <f t="shared" si="12"/>
        <v>15900</v>
      </c>
      <c r="Q20" s="27">
        <f t="shared" si="12"/>
        <v>15900</v>
      </c>
      <c r="R20" s="27">
        <f t="shared" si="12"/>
        <v>15900</v>
      </c>
      <c r="S20" s="27">
        <f t="shared" si="12"/>
        <v>15900</v>
      </c>
      <c r="T20" s="27">
        <f t="shared" si="12"/>
        <v>17200</v>
      </c>
      <c r="U20" s="27">
        <f t="shared" si="12"/>
        <v>15900</v>
      </c>
      <c r="V20" s="27">
        <f t="shared" si="12"/>
        <v>15900</v>
      </c>
      <c r="W20" s="27">
        <f t="shared" si="12"/>
        <v>15900</v>
      </c>
      <c r="X20" s="27">
        <f t="shared" si="12"/>
        <v>15900</v>
      </c>
      <c r="Y20" s="27">
        <f t="shared" si="12"/>
        <v>15900</v>
      </c>
      <c r="Z20" s="27">
        <f t="shared" si="12"/>
        <v>15900</v>
      </c>
      <c r="AA20" s="27">
        <f t="shared" si="12"/>
        <v>17200</v>
      </c>
      <c r="AB20" s="27">
        <f t="shared" si="12"/>
        <v>15900</v>
      </c>
      <c r="AC20" s="27">
        <f t="shared" si="12"/>
        <v>15900</v>
      </c>
      <c r="AD20" s="27">
        <f t="shared" si="12"/>
        <v>15900</v>
      </c>
      <c r="AE20" s="27">
        <f t="shared" si="12"/>
        <v>15900</v>
      </c>
      <c r="AF20" s="27">
        <f t="shared" si="12"/>
        <v>15900</v>
      </c>
      <c r="AG20" s="27">
        <f t="shared" si="12"/>
        <v>15900</v>
      </c>
      <c r="AH20" s="27">
        <f t="shared" si="12"/>
        <v>17200</v>
      </c>
      <c r="AI20" s="27">
        <f t="shared" si="12"/>
        <v>15900</v>
      </c>
      <c r="AJ20" s="28"/>
      <c r="AK20" s="29">
        <f>SUM(F20:AJ20)</f>
        <v>483500</v>
      </c>
      <c r="AM20" s="30"/>
      <c r="AN20" s="30" t="s">
        <v>10</v>
      </c>
      <c r="AO20" s="30" t="s">
        <v>11</v>
      </c>
      <c r="AP20" s="30" t="s">
        <v>12</v>
      </c>
      <c r="AQ20" s="84"/>
      <c r="AS20" s="30"/>
      <c r="AT20" s="30" t="s">
        <v>10</v>
      </c>
      <c r="AU20" s="30" t="s">
        <v>11</v>
      </c>
      <c r="AV20" s="30" t="s">
        <v>12</v>
      </c>
    </row>
    <row r="21" spans="2:49" ht="14.1" customHeight="1" x14ac:dyDescent="0.15">
      <c r="B21" s="90"/>
      <c r="C21" s="32"/>
      <c r="D21" s="33" t="s">
        <v>13</v>
      </c>
      <c r="E21" s="34" t="s">
        <v>9</v>
      </c>
      <c r="F21" s="35">
        <f>IF(F18=1,IF(F17=1,IF(F19=1,($AN21),($AN22)),0),0)</f>
        <v>0</v>
      </c>
      <c r="G21" s="36">
        <f>IF(G18=1,IF(G17=1,IF(G19=1,($AN21),($AN22)),0),0)</f>
        <v>8800</v>
      </c>
      <c r="H21" s="36">
        <f t="shared" ref="H21:AI21" si="13">IF(H18=1,IF(H17=1,IF(H19=1,($AN21),($AN22)),0),0)</f>
        <v>8800</v>
      </c>
      <c r="I21" s="36">
        <f t="shared" si="13"/>
        <v>8800</v>
      </c>
      <c r="J21" s="36">
        <f t="shared" si="13"/>
        <v>8800</v>
      </c>
      <c r="K21" s="36">
        <f t="shared" si="13"/>
        <v>8800</v>
      </c>
      <c r="L21" s="36">
        <f t="shared" si="13"/>
        <v>8800</v>
      </c>
      <c r="M21" s="36">
        <f t="shared" si="13"/>
        <v>0</v>
      </c>
      <c r="N21" s="36">
        <f t="shared" si="13"/>
        <v>8800</v>
      </c>
      <c r="O21" s="36">
        <f t="shared" si="13"/>
        <v>8800</v>
      </c>
      <c r="P21" s="36">
        <f t="shared" si="13"/>
        <v>8800</v>
      </c>
      <c r="Q21" s="36">
        <f t="shared" si="13"/>
        <v>8800</v>
      </c>
      <c r="R21" s="36">
        <f t="shared" si="13"/>
        <v>8800</v>
      </c>
      <c r="S21" s="36">
        <f t="shared" si="13"/>
        <v>8800</v>
      </c>
      <c r="T21" s="36">
        <f t="shared" si="13"/>
        <v>0</v>
      </c>
      <c r="U21" s="36">
        <f t="shared" si="13"/>
        <v>8800</v>
      </c>
      <c r="V21" s="36">
        <f t="shared" si="13"/>
        <v>8800</v>
      </c>
      <c r="W21" s="36">
        <f t="shared" si="13"/>
        <v>8800</v>
      </c>
      <c r="X21" s="36">
        <f t="shared" si="13"/>
        <v>8800</v>
      </c>
      <c r="Y21" s="36">
        <f t="shared" si="13"/>
        <v>8800</v>
      </c>
      <c r="Z21" s="36">
        <f t="shared" si="13"/>
        <v>8800</v>
      </c>
      <c r="AA21" s="36">
        <f t="shared" si="13"/>
        <v>0</v>
      </c>
      <c r="AB21" s="36">
        <f t="shared" si="13"/>
        <v>8800</v>
      </c>
      <c r="AC21" s="36">
        <f t="shared" si="13"/>
        <v>8800</v>
      </c>
      <c r="AD21" s="36">
        <f t="shared" si="13"/>
        <v>8800</v>
      </c>
      <c r="AE21" s="36">
        <f t="shared" si="13"/>
        <v>8800</v>
      </c>
      <c r="AF21" s="36">
        <f t="shared" si="13"/>
        <v>8800</v>
      </c>
      <c r="AG21" s="36">
        <f t="shared" si="13"/>
        <v>8800</v>
      </c>
      <c r="AH21" s="36">
        <f t="shared" si="13"/>
        <v>0</v>
      </c>
      <c r="AI21" s="36">
        <f t="shared" si="13"/>
        <v>8800</v>
      </c>
      <c r="AJ21" s="37"/>
      <c r="AK21" s="38">
        <f t="shared" ref="AK21:AK22" si="14">SUM(F21:AJ21)</f>
        <v>220000</v>
      </c>
      <c r="AM21" s="30" t="s">
        <v>14</v>
      </c>
      <c r="AN21" s="39">
        <f>ROUND((1-$D$4)*AT21,-2)</f>
        <v>8800</v>
      </c>
      <c r="AO21" s="39">
        <f t="shared" ref="AO21" si="15">ROUND((1-$D$4)*AU21,-2)</f>
        <v>7100</v>
      </c>
      <c r="AP21" s="39">
        <f t="shared" ref="AP21" si="16">ROUND((1-$D$4)*AV21,-2)</f>
        <v>17200</v>
      </c>
      <c r="AQ21" s="84"/>
      <c r="AS21" s="30" t="s">
        <v>14</v>
      </c>
      <c r="AT21" s="39">
        <v>36800</v>
      </c>
      <c r="AU21" s="39">
        <v>29700</v>
      </c>
      <c r="AV21" s="39">
        <v>71500</v>
      </c>
    </row>
    <row r="22" spans="2:49" ht="14.1" customHeight="1" thickBot="1" x14ac:dyDescent="0.2">
      <c r="B22" s="98"/>
      <c r="C22" s="40"/>
      <c r="D22" s="41" t="s">
        <v>15</v>
      </c>
      <c r="E22" s="42" t="s">
        <v>9</v>
      </c>
      <c r="F22" s="43">
        <f>IF(F18=1,IF(F17=1,IF(F19=1,$AO21,$AO22),IF(F19=1,$AP21,$AP22)),0)</f>
        <v>17200</v>
      </c>
      <c r="G22" s="44">
        <f>IF(G18=1,IF(G17=1,IF(G19=1,$AO21,$AO22),IF(G19=1,$AP21,$AP22)),0)</f>
        <v>7100</v>
      </c>
      <c r="H22" s="44">
        <f t="shared" ref="H22:AI22" si="17">IF(H18=1,IF(H17=1,IF(H19=1,$AO21,$AO22),IF(H19=1,$AP21,$AP22)),0)</f>
        <v>7100</v>
      </c>
      <c r="I22" s="44">
        <f t="shared" si="17"/>
        <v>7100</v>
      </c>
      <c r="J22" s="44">
        <f t="shared" si="17"/>
        <v>7100</v>
      </c>
      <c r="K22" s="44">
        <f t="shared" si="17"/>
        <v>7100</v>
      </c>
      <c r="L22" s="44">
        <f t="shared" si="17"/>
        <v>7100</v>
      </c>
      <c r="M22" s="44">
        <f t="shared" si="17"/>
        <v>17200</v>
      </c>
      <c r="N22" s="44">
        <f t="shared" si="17"/>
        <v>7100</v>
      </c>
      <c r="O22" s="44">
        <f t="shared" si="17"/>
        <v>7100</v>
      </c>
      <c r="P22" s="44">
        <f t="shared" si="17"/>
        <v>7100</v>
      </c>
      <c r="Q22" s="44">
        <f t="shared" si="17"/>
        <v>7100</v>
      </c>
      <c r="R22" s="44">
        <f t="shared" si="17"/>
        <v>7100</v>
      </c>
      <c r="S22" s="44">
        <f t="shared" si="17"/>
        <v>7100</v>
      </c>
      <c r="T22" s="44">
        <f t="shared" si="17"/>
        <v>17200</v>
      </c>
      <c r="U22" s="44">
        <f t="shared" si="17"/>
        <v>7100</v>
      </c>
      <c r="V22" s="44">
        <f t="shared" si="17"/>
        <v>7100</v>
      </c>
      <c r="W22" s="44">
        <f t="shared" si="17"/>
        <v>7100</v>
      </c>
      <c r="X22" s="44">
        <f t="shared" si="17"/>
        <v>7100</v>
      </c>
      <c r="Y22" s="44">
        <f t="shared" si="17"/>
        <v>7100</v>
      </c>
      <c r="Z22" s="44">
        <f t="shared" si="17"/>
        <v>7100</v>
      </c>
      <c r="AA22" s="44">
        <f t="shared" si="17"/>
        <v>17200</v>
      </c>
      <c r="AB22" s="44">
        <f t="shared" si="17"/>
        <v>7100</v>
      </c>
      <c r="AC22" s="44">
        <f t="shared" si="17"/>
        <v>7100</v>
      </c>
      <c r="AD22" s="44">
        <f t="shared" si="17"/>
        <v>7100</v>
      </c>
      <c r="AE22" s="44">
        <f t="shared" si="17"/>
        <v>7100</v>
      </c>
      <c r="AF22" s="44">
        <f t="shared" si="17"/>
        <v>7100</v>
      </c>
      <c r="AG22" s="44">
        <f t="shared" si="17"/>
        <v>7100</v>
      </c>
      <c r="AH22" s="44">
        <f t="shared" si="17"/>
        <v>17200</v>
      </c>
      <c r="AI22" s="44">
        <f t="shared" si="17"/>
        <v>7100</v>
      </c>
      <c r="AJ22" s="45"/>
      <c r="AK22" s="46">
        <f t="shared" si="14"/>
        <v>263500</v>
      </c>
      <c r="AM22" s="30" t="s">
        <v>16</v>
      </c>
      <c r="AN22" s="83">
        <f t="shared" ref="AN22:AP22" si="18">AN16</f>
        <v>19500</v>
      </c>
      <c r="AO22" s="83">
        <f t="shared" si="18"/>
        <v>14700</v>
      </c>
      <c r="AP22" s="83">
        <f t="shared" si="18"/>
        <v>33900</v>
      </c>
      <c r="AS22" s="30" t="s">
        <v>16</v>
      </c>
      <c r="AT22" s="39"/>
      <c r="AU22" s="39"/>
      <c r="AV22" s="39"/>
    </row>
    <row r="23" spans="2:49" ht="14.1" customHeight="1" x14ac:dyDescent="0.15">
      <c r="B23" s="97" t="s">
        <v>39</v>
      </c>
      <c r="C23" s="91" t="s">
        <v>4</v>
      </c>
      <c r="D23" s="92"/>
      <c r="E23" s="93"/>
      <c r="F23" s="10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0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0</v>
      </c>
      <c r="T23" s="11">
        <v>0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0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0</v>
      </c>
      <c r="AH23" s="11">
        <v>1</v>
      </c>
      <c r="AI23" s="11">
        <v>1</v>
      </c>
      <c r="AJ23" s="11">
        <v>1</v>
      </c>
      <c r="AK23" s="13">
        <f>COUNTIF(F23:AJ23,1)</f>
        <v>26</v>
      </c>
      <c r="AN23" s="84" t="s">
        <v>49</v>
      </c>
    </row>
    <row r="24" spans="2:49" ht="14.1" customHeight="1" x14ac:dyDescent="0.15">
      <c r="B24" s="89"/>
      <c r="C24" s="94" t="s">
        <v>5</v>
      </c>
      <c r="D24" s="95"/>
      <c r="E24" s="96"/>
      <c r="F24" s="14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  <c r="AI24" s="15">
        <v>1</v>
      </c>
      <c r="AJ24" s="48">
        <v>1</v>
      </c>
      <c r="AK24" s="17">
        <f>COUNTIF(F24:AJ24,1)</f>
        <v>31</v>
      </c>
    </row>
    <row r="25" spans="2:49" ht="14.1" customHeight="1" x14ac:dyDescent="0.15">
      <c r="B25" s="89"/>
      <c r="C25" s="99" t="s">
        <v>6</v>
      </c>
      <c r="D25" s="100"/>
      <c r="E25" s="18" t="s">
        <v>7</v>
      </c>
      <c r="F25" s="49">
        <v>1</v>
      </c>
      <c r="G25" s="50">
        <v>1</v>
      </c>
      <c r="H25" s="50">
        <v>2</v>
      </c>
      <c r="I25" s="50">
        <v>2</v>
      </c>
      <c r="J25" s="50">
        <v>2</v>
      </c>
      <c r="K25" s="50">
        <v>2</v>
      </c>
      <c r="L25" s="50">
        <v>2</v>
      </c>
      <c r="M25" s="50">
        <v>2</v>
      </c>
      <c r="N25" s="50">
        <v>2</v>
      </c>
      <c r="O25" s="50">
        <v>2</v>
      </c>
      <c r="P25" s="50">
        <v>2</v>
      </c>
      <c r="Q25" s="50">
        <v>2</v>
      </c>
      <c r="R25" s="50">
        <v>2</v>
      </c>
      <c r="S25" s="50">
        <v>2</v>
      </c>
      <c r="T25" s="50">
        <v>2</v>
      </c>
      <c r="U25" s="50">
        <v>2</v>
      </c>
      <c r="V25" s="50">
        <v>2</v>
      </c>
      <c r="W25" s="50">
        <v>2</v>
      </c>
      <c r="X25" s="50">
        <v>2</v>
      </c>
      <c r="Y25" s="50">
        <v>2</v>
      </c>
      <c r="Z25" s="50">
        <v>2</v>
      </c>
      <c r="AA25" s="50">
        <v>2</v>
      </c>
      <c r="AB25" s="50">
        <v>2</v>
      </c>
      <c r="AC25" s="50">
        <v>2</v>
      </c>
      <c r="AD25" s="50">
        <v>2</v>
      </c>
      <c r="AE25" s="50">
        <v>2</v>
      </c>
      <c r="AF25" s="50">
        <v>2</v>
      </c>
      <c r="AG25" s="50">
        <v>2</v>
      </c>
      <c r="AH25" s="50">
        <v>2</v>
      </c>
      <c r="AI25" s="50">
        <v>2</v>
      </c>
      <c r="AJ25" s="51">
        <v>1</v>
      </c>
      <c r="AK25" s="52">
        <f>COUNTIF(F25:AI25,1)</f>
        <v>2</v>
      </c>
    </row>
    <row r="26" spans="2:49" ht="14.1" customHeight="1" x14ac:dyDescent="0.15">
      <c r="B26" s="89"/>
      <c r="C26" s="54" t="s">
        <v>8</v>
      </c>
      <c r="D26" s="55"/>
      <c r="E26" s="25" t="s">
        <v>9</v>
      </c>
      <c r="F26" s="26">
        <f>F27+F28+F29</f>
        <v>14600</v>
      </c>
      <c r="G26" s="27">
        <f t="shared" ref="G26:AJ26" si="19">G27+G28+G29</f>
        <v>14600</v>
      </c>
      <c r="H26" s="27">
        <f t="shared" si="19"/>
        <v>33700</v>
      </c>
      <c r="I26" s="27">
        <f t="shared" si="19"/>
        <v>33700</v>
      </c>
      <c r="J26" s="27">
        <f t="shared" si="19"/>
        <v>33700</v>
      </c>
      <c r="K26" s="27">
        <f t="shared" si="19"/>
        <v>33700</v>
      </c>
      <c r="L26" s="27">
        <f t="shared" si="19"/>
        <v>35300</v>
      </c>
      <c r="M26" s="27">
        <f t="shared" si="19"/>
        <v>33700</v>
      </c>
      <c r="N26" s="27">
        <f t="shared" si="19"/>
        <v>33700</v>
      </c>
      <c r="O26" s="27">
        <f t="shared" si="19"/>
        <v>33700</v>
      </c>
      <c r="P26" s="27">
        <f t="shared" si="19"/>
        <v>33700</v>
      </c>
      <c r="Q26" s="27">
        <f t="shared" si="19"/>
        <v>33700</v>
      </c>
      <c r="R26" s="27">
        <f t="shared" si="19"/>
        <v>33700</v>
      </c>
      <c r="S26" s="27">
        <f t="shared" si="19"/>
        <v>35300</v>
      </c>
      <c r="T26" s="27">
        <f t="shared" si="19"/>
        <v>35300</v>
      </c>
      <c r="U26" s="27">
        <f t="shared" si="19"/>
        <v>33700</v>
      </c>
      <c r="V26" s="27">
        <f t="shared" si="19"/>
        <v>33700</v>
      </c>
      <c r="W26" s="27">
        <f t="shared" si="19"/>
        <v>33700</v>
      </c>
      <c r="X26" s="27">
        <f t="shared" si="19"/>
        <v>33700</v>
      </c>
      <c r="Y26" s="27">
        <f t="shared" si="19"/>
        <v>33700</v>
      </c>
      <c r="Z26" s="27">
        <f t="shared" si="19"/>
        <v>35300</v>
      </c>
      <c r="AA26" s="27">
        <f t="shared" si="19"/>
        <v>33700</v>
      </c>
      <c r="AB26" s="27">
        <f t="shared" si="19"/>
        <v>33700</v>
      </c>
      <c r="AC26" s="27">
        <f t="shared" si="19"/>
        <v>33700</v>
      </c>
      <c r="AD26" s="27">
        <f t="shared" si="19"/>
        <v>33700</v>
      </c>
      <c r="AE26" s="27">
        <f t="shared" si="19"/>
        <v>33700</v>
      </c>
      <c r="AF26" s="27">
        <f t="shared" si="19"/>
        <v>33700</v>
      </c>
      <c r="AG26" s="27">
        <f t="shared" si="19"/>
        <v>35300</v>
      </c>
      <c r="AH26" s="27">
        <f t="shared" si="19"/>
        <v>33700</v>
      </c>
      <c r="AI26" s="27">
        <f t="shared" si="19"/>
        <v>33700</v>
      </c>
      <c r="AJ26" s="56">
        <f t="shared" si="19"/>
        <v>14600</v>
      </c>
      <c r="AK26" s="29">
        <f t="shared" ref="AK26:AK29" si="20">SUM(F26:AJ26)</f>
        <v>995400</v>
      </c>
    </row>
    <row r="27" spans="2:49" ht="14.1" customHeight="1" x14ac:dyDescent="0.15">
      <c r="B27" s="89"/>
      <c r="C27" s="60"/>
      <c r="D27" s="61" t="s">
        <v>17</v>
      </c>
      <c r="E27" s="34" t="s">
        <v>9</v>
      </c>
      <c r="F27" s="35">
        <f>IF(F24=1,IF(F23=1,IF(F25=1,($AN28),($AN29)),0),0)</f>
        <v>1400</v>
      </c>
      <c r="G27" s="36">
        <f t="shared" ref="G27:AJ27" si="21">IF(G24=1,IF(G23=1,IF(G25=1,($AN28),($AN29)),0),0)</f>
        <v>1400</v>
      </c>
      <c r="H27" s="36">
        <f t="shared" si="21"/>
        <v>3800</v>
      </c>
      <c r="I27" s="36">
        <f t="shared" si="21"/>
        <v>3800</v>
      </c>
      <c r="J27" s="36">
        <f t="shared" si="21"/>
        <v>3800</v>
      </c>
      <c r="K27" s="36">
        <f t="shared" si="21"/>
        <v>3800</v>
      </c>
      <c r="L27" s="36">
        <f t="shared" si="21"/>
        <v>0</v>
      </c>
      <c r="M27" s="36">
        <f t="shared" si="21"/>
        <v>3800</v>
      </c>
      <c r="N27" s="36">
        <f t="shared" si="21"/>
        <v>3800</v>
      </c>
      <c r="O27" s="36">
        <f t="shared" si="21"/>
        <v>3800</v>
      </c>
      <c r="P27" s="36">
        <f t="shared" si="21"/>
        <v>3800</v>
      </c>
      <c r="Q27" s="36">
        <f t="shared" si="21"/>
        <v>3800</v>
      </c>
      <c r="R27" s="36">
        <f t="shared" si="21"/>
        <v>3800</v>
      </c>
      <c r="S27" s="36">
        <f t="shared" si="21"/>
        <v>0</v>
      </c>
      <c r="T27" s="36">
        <f t="shared" si="21"/>
        <v>0</v>
      </c>
      <c r="U27" s="36">
        <f t="shared" si="21"/>
        <v>3800</v>
      </c>
      <c r="V27" s="36">
        <f t="shared" si="21"/>
        <v>3800</v>
      </c>
      <c r="W27" s="36">
        <f t="shared" si="21"/>
        <v>3800</v>
      </c>
      <c r="X27" s="36">
        <f t="shared" si="21"/>
        <v>3800</v>
      </c>
      <c r="Y27" s="36">
        <f t="shared" si="21"/>
        <v>3800</v>
      </c>
      <c r="Z27" s="36">
        <f t="shared" si="21"/>
        <v>0</v>
      </c>
      <c r="AA27" s="36">
        <f t="shared" si="21"/>
        <v>3800</v>
      </c>
      <c r="AB27" s="36">
        <f t="shared" si="21"/>
        <v>3800</v>
      </c>
      <c r="AC27" s="36">
        <f t="shared" si="21"/>
        <v>3800</v>
      </c>
      <c r="AD27" s="36">
        <f t="shared" si="21"/>
        <v>3800</v>
      </c>
      <c r="AE27" s="36">
        <f t="shared" si="21"/>
        <v>3800</v>
      </c>
      <c r="AF27" s="36">
        <f t="shared" si="21"/>
        <v>3800</v>
      </c>
      <c r="AG27" s="36">
        <f t="shared" si="21"/>
        <v>0</v>
      </c>
      <c r="AH27" s="36">
        <f t="shared" si="21"/>
        <v>3800</v>
      </c>
      <c r="AI27" s="36">
        <f t="shared" si="21"/>
        <v>3800</v>
      </c>
      <c r="AJ27" s="57">
        <f t="shared" si="21"/>
        <v>1400</v>
      </c>
      <c r="AK27" s="38">
        <f t="shared" si="20"/>
        <v>91600</v>
      </c>
      <c r="AM27" s="30"/>
      <c r="AN27" s="30" t="s">
        <v>18</v>
      </c>
      <c r="AO27" s="30" t="s">
        <v>10</v>
      </c>
      <c r="AP27" s="30" t="s">
        <v>11</v>
      </c>
      <c r="AQ27" s="30" t="s">
        <v>12</v>
      </c>
      <c r="AS27" s="30"/>
      <c r="AT27" s="30" t="s">
        <v>18</v>
      </c>
      <c r="AU27" s="30" t="s">
        <v>10</v>
      </c>
      <c r="AV27" s="30" t="s">
        <v>11</v>
      </c>
      <c r="AW27" s="30" t="s">
        <v>12</v>
      </c>
    </row>
    <row r="28" spans="2:49" ht="14.1" customHeight="1" x14ac:dyDescent="0.15">
      <c r="B28" s="89"/>
      <c r="C28" s="60"/>
      <c r="D28" s="33" t="s">
        <v>19</v>
      </c>
      <c r="E28" s="34" t="s">
        <v>9</v>
      </c>
      <c r="F28" s="35">
        <f>IF(F24=1,IF(F23=1,IF(F25=1,($AO$28),($AO29)),0),0)</f>
        <v>6500</v>
      </c>
      <c r="G28" s="36">
        <f t="shared" ref="G28:AJ28" si="22">IF(G24=1,IF(G23=1,IF(G25=1,($AO$28),($AO29)),0),0)</f>
        <v>6500</v>
      </c>
      <c r="H28" s="36">
        <f t="shared" si="22"/>
        <v>15200</v>
      </c>
      <c r="I28" s="36">
        <f t="shared" si="22"/>
        <v>15200</v>
      </c>
      <c r="J28" s="36">
        <f t="shared" si="22"/>
        <v>15200</v>
      </c>
      <c r="K28" s="36">
        <f t="shared" si="22"/>
        <v>15200</v>
      </c>
      <c r="L28" s="36">
        <f t="shared" si="22"/>
        <v>0</v>
      </c>
      <c r="M28" s="36">
        <f t="shared" si="22"/>
        <v>15200</v>
      </c>
      <c r="N28" s="36">
        <f t="shared" si="22"/>
        <v>15200</v>
      </c>
      <c r="O28" s="36">
        <f t="shared" si="22"/>
        <v>15200</v>
      </c>
      <c r="P28" s="36">
        <f t="shared" si="22"/>
        <v>15200</v>
      </c>
      <c r="Q28" s="36">
        <f t="shared" si="22"/>
        <v>15200</v>
      </c>
      <c r="R28" s="36">
        <f t="shared" si="22"/>
        <v>15200</v>
      </c>
      <c r="S28" s="36">
        <f t="shared" si="22"/>
        <v>0</v>
      </c>
      <c r="T28" s="36">
        <f t="shared" si="22"/>
        <v>0</v>
      </c>
      <c r="U28" s="36">
        <f t="shared" si="22"/>
        <v>15200</v>
      </c>
      <c r="V28" s="36">
        <f t="shared" si="22"/>
        <v>15200</v>
      </c>
      <c r="W28" s="36">
        <f t="shared" si="22"/>
        <v>15200</v>
      </c>
      <c r="X28" s="36">
        <f t="shared" si="22"/>
        <v>15200</v>
      </c>
      <c r="Y28" s="36">
        <f t="shared" si="22"/>
        <v>15200</v>
      </c>
      <c r="Z28" s="36">
        <f t="shared" si="22"/>
        <v>0</v>
      </c>
      <c r="AA28" s="36">
        <f t="shared" si="22"/>
        <v>15200</v>
      </c>
      <c r="AB28" s="36">
        <f t="shared" si="22"/>
        <v>15200</v>
      </c>
      <c r="AC28" s="36">
        <f t="shared" si="22"/>
        <v>15200</v>
      </c>
      <c r="AD28" s="36">
        <f t="shared" si="22"/>
        <v>15200</v>
      </c>
      <c r="AE28" s="36">
        <f t="shared" si="22"/>
        <v>15200</v>
      </c>
      <c r="AF28" s="36">
        <f t="shared" si="22"/>
        <v>15200</v>
      </c>
      <c r="AG28" s="36">
        <f t="shared" si="22"/>
        <v>0</v>
      </c>
      <c r="AH28" s="36">
        <f t="shared" si="22"/>
        <v>15200</v>
      </c>
      <c r="AI28" s="36">
        <f t="shared" si="22"/>
        <v>15200</v>
      </c>
      <c r="AJ28" s="57">
        <f t="shared" si="22"/>
        <v>6500</v>
      </c>
      <c r="AK28" s="38">
        <f t="shared" si="20"/>
        <v>369100</v>
      </c>
      <c r="AM28" s="30" t="s">
        <v>14</v>
      </c>
      <c r="AN28" s="39">
        <f t="shared" ref="AN28:AQ29" si="23">ROUND((1-$D$4)*AT28,-2)</f>
        <v>1400</v>
      </c>
      <c r="AO28" s="39">
        <f t="shared" si="23"/>
        <v>6500</v>
      </c>
      <c r="AP28" s="39">
        <f t="shared" si="23"/>
        <v>6700</v>
      </c>
      <c r="AQ28" s="39">
        <f t="shared" si="23"/>
        <v>14800</v>
      </c>
      <c r="AS28" s="30" t="s">
        <v>14</v>
      </c>
      <c r="AT28" s="39">
        <v>6000</v>
      </c>
      <c r="AU28" s="39">
        <v>27100</v>
      </c>
      <c r="AV28" s="39">
        <v>27900</v>
      </c>
      <c r="AW28" s="39">
        <v>61700</v>
      </c>
    </row>
    <row r="29" spans="2:49" ht="14.1" customHeight="1" thickBot="1" x14ac:dyDescent="0.2">
      <c r="B29" s="101"/>
      <c r="C29" s="62"/>
      <c r="D29" s="41" t="s">
        <v>15</v>
      </c>
      <c r="E29" s="42" t="s">
        <v>9</v>
      </c>
      <c r="F29" s="43">
        <f>IF(F24=1,IF(F23=1,IF(F25=1,$AP28,$AP29),IF(F25=1,$AQ28,$AQ29)),0)</f>
        <v>6700</v>
      </c>
      <c r="G29" s="44">
        <f t="shared" ref="G29:AJ29" si="24">IF(G24=1,IF(G23=1,IF(G25=1,$AP28,$AP29),IF(G25=1,$AQ28,$AQ29)),0)</f>
        <v>6700</v>
      </c>
      <c r="H29" s="44">
        <f t="shared" si="24"/>
        <v>14700</v>
      </c>
      <c r="I29" s="44">
        <f t="shared" si="24"/>
        <v>14700</v>
      </c>
      <c r="J29" s="44">
        <f t="shared" si="24"/>
        <v>14700</v>
      </c>
      <c r="K29" s="44">
        <f t="shared" si="24"/>
        <v>14700</v>
      </c>
      <c r="L29" s="44">
        <f t="shared" si="24"/>
        <v>35300</v>
      </c>
      <c r="M29" s="44">
        <f t="shared" si="24"/>
        <v>14700</v>
      </c>
      <c r="N29" s="44">
        <f t="shared" si="24"/>
        <v>14700</v>
      </c>
      <c r="O29" s="44">
        <f t="shared" si="24"/>
        <v>14700</v>
      </c>
      <c r="P29" s="44">
        <f t="shared" si="24"/>
        <v>14700</v>
      </c>
      <c r="Q29" s="44">
        <f t="shared" si="24"/>
        <v>14700</v>
      </c>
      <c r="R29" s="44">
        <f t="shared" si="24"/>
        <v>14700</v>
      </c>
      <c r="S29" s="44">
        <f t="shared" si="24"/>
        <v>35300</v>
      </c>
      <c r="T29" s="44">
        <f t="shared" si="24"/>
        <v>35300</v>
      </c>
      <c r="U29" s="44">
        <f t="shared" si="24"/>
        <v>14700</v>
      </c>
      <c r="V29" s="44">
        <f t="shared" si="24"/>
        <v>14700</v>
      </c>
      <c r="W29" s="44">
        <f t="shared" si="24"/>
        <v>14700</v>
      </c>
      <c r="X29" s="44">
        <f t="shared" si="24"/>
        <v>14700</v>
      </c>
      <c r="Y29" s="44">
        <f t="shared" si="24"/>
        <v>14700</v>
      </c>
      <c r="Z29" s="44">
        <f t="shared" si="24"/>
        <v>35300</v>
      </c>
      <c r="AA29" s="44">
        <f t="shared" si="24"/>
        <v>14700</v>
      </c>
      <c r="AB29" s="44">
        <f t="shared" si="24"/>
        <v>14700</v>
      </c>
      <c r="AC29" s="44">
        <f t="shared" si="24"/>
        <v>14700</v>
      </c>
      <c r="AD29" s="44">
        <f t="shared" si="24"/>
        <v>14700</v>
      </c>
      <c r="AE29" s="44">
        <f t="shared" si="24"/>
        <v>14700</v>
      </c>
      <c r="AF29" s="44">
        <f t="shared" si="24"/>
        <v>14700</v>
      </c>
      <c r="AG29" s="44">
        <f t="shared" si="24"/>
        <v>35300</v>
      </c>
      <c r="AH29" s="44">
        <f t="shared" si="24"/>
        <v>14700</v>
      </c>
      <c r="AI29" s="44">
        <f t="shared" si="24"/>
        <v>14700</v>
      </c>
      <c r="AJ29" s="58">
        <f t="shared" si="24"/>
        <v>6700</v>
      </c>
      <c r="AK29" s="46">
        <f t="shared" si="20"/>
        <v>534700</v>
      </c>
      <c r="AM29" s="30" t="s">
        <v>16</v>
      </c>
      <c r="AN29" s="39">
        <f t="shared" si="23"/>
        <v>3800</v>
      </c>
      <c r="AO29" s="39">
        <f t="shared" si="23"/>
        <v>15200</v>
      </c>
      <c r="AP29" s="39">
        <f t="shared" si="23"/>
        <v>14700</v>
      </c>
      <c r="AQ29" s="39">
        <f t="shared" si="23"/>
        <v>35300</v>
      </c>
      <c r="AR29" s="84"/>
      <c r="AS29" s="30" t="s">
        <v>16</v>
      </c>
      <c r="AT29" s="39">
        <v>15700</v>
      </c>
      <c r="AU29" s="39">
        <v>63200</v>
      </c>
      <c r="AV29" s="39">
        <v>61400</v>
      </c>
      <c r="AW29" s="39">
        <v>147200</v>
      </c>
    </row>
    <row r="30" spans="2:49" ht="14.1" customHeight="1" x14ac:dyDescent="0.15">
      <c r="B30" s="97" t="s">
        <v>40</v>
      </c>
      <c r="C30" s="91" t="s">
        <v>4</v>
      </c>
      <c r="D30" s="92"/>
      <c r="E30" s="93"/>
      <c r="F30" s="10">
        <v>1</v>
      </c>
      <c r="G30" s="11">
        <v>1</v>
      </c>
      <c r="H30" s="11">
        <v>0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0</v>
      </c>
      <c r="P30" s="11">
        <v>0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0</v>
      </c>
      <c r="W30" s="11">
        <v>1</v>
      </c>
      <c r="X30" s="11">
        <v>1</v>
      </c>
      <c r="Y30" s="11">
        <v>1</v>
      </c>
      <c r="Z30" s="47">
        <v>1</v>
      </c>
      <c r="AA30" s="11">
        <v>1</v>
      </c>
      <c r="AB30" s="11">
        <v>1</v>
      </c>
      <c r="AC30" s="11">
        <v>0</v>
      </c>
      <c r="AD30" s="11">
        <v>1</v>
      </c>
      <c r="AE30" s="11">
        <v>1</v>
      </c>
      <c r="AF30" s="11">
        <v>1</v>
      </c>
      <c r="AG30" s="11">
        <v>1</v>
      </c>
      <c r="AH30" s="11">
        <v>1</v>
      </c>
      <c r="AI30" s="11">
        <v>1</v>
      </c>
      <c r="AJ30" s="47">
        <v>0</v>
      </c>
      <c r="AK30" s="13">
        <f>COUNTIF(F30:AJ30,1)</f>
        <v>25</v>
      </c>
      <c r="AM30" s="53"/>
      <c r="AN30" s="63"/>
      <c r="AO30" s="63"/>
      <c r="AP30" s="63"/>
      <c r="AQ30" s="84"/>
      <c r="AS30" s="53"/>
      <c r="AT30" s="63"/>
      <c r="AU30" s="63"/>
      <c r="AV30" s="63"/>
    </row>
    <row r="31" spans="2:49" ht="14.1" customHeight="1" x14ac:dyDescent="0.15">
      <c r="B31" s="89"/>
      <c r="C31" s="94" t="s">
        <v>5</v>
      </c>
      <c r="D31" s="95"/>
      <c r="E31" s="96"/>
      <c r="F31" s="14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1</v>
      </c>
      <c r="AG31" s="15">
        <v>1</v>
      </c>
      <c r="AH31" s="15">
        <v>1</v>
      </c>
      <c r="AI31" s="15">
        <v>1</v>
      </c>
      <c r="AJ31" s="48">
        <v>1</v>
      </c>
      <c r="AK31" s="17">
        <f>COUNTIF(F31:AJ31,1)</f>
        <v>31</v>
      </c>
    </row>
    <row r="32" spans="2:49" ht="14.1" customHeight="1" x14ac:dyDescent="0.15">
      <c r="B32" s="89"/>
      <c r="C32" s="99" t="s">
        <v>6</v>
      </c>
      <c r="D32" s="100"/>
      <c r="E32" s="18" t="s">
        <v>7</v>
      </c>
      <c r="F32" s="49">
        <v>1</v>
      </c>
      <c r="G32" s="50">
        <v>1</v>
      </c>
      <c r="H32" s="50">
        <v>1</v>
      </c>
      <c r="I32" s="50">
        <v>1</v>
      </c>
      <c r="J32" s="50">
        <v>1</v>
      </c>
      <c r="K32" s="50">
        <v>1</v>
      </c>
      <c r="L32" s="50">
        <v>1</v>
      </c>
      <c r="M32" s="50">
        <v>1</v>
      </c>
      <c r="N32" s="50">
        <v>1</v>
      </c>
      <c r="O32" s="50">
        <v>1</v>
      </c>
      <c r="P32" s="50">
        <v>1</v>
      </c>
      <c r="Q32" s="50">
        <v>1</v>
      </c>
      <c r="R32" s="50">
        <v>1</v>
      </c>
      <c r="S32" s="50">
        <v>1</v>
      </c>
      <c r="T32" s="50">
        <v>1</v>
      </c>
      <c r="U32" s="50">
        <v>1</v>
      </c>
      <c r="V32" s="50">
        <v>1</v>
      </c>
      <c r="W32" s="50">
        <v>1</v>
      </c>
      <c r="X32" s="50">
        <v>1</v>
      </c>
      <c r="Y32" s="50">
        <v>1</v>
      </c>
      <c r="Z32" s="50">
        <v>1</v>
      </c>
      <c r="AA32" s="50">
        <v>1</v>
      </c>
      <c r="AB32" s="50">
        <v>1</v>
      </c>
      <c r="AC32" s="50">
        <v>1</v>
      </c>
      <c r="AD32" s="50">
        <v>1</v>
      </c>
      <c r="AE32" s="50">
        <v>1</v>
      </c>
      <c r="AF32" s="50">
        <v>1</v>
      </c>
      <c r="AG32" s="50">
        <v>1</v>
      </c>
      <c r="AH32" s="50">
        <v>1</v>
      </c>
      <c r="AI32" s="50">
        <v>1</v>
      </c>
      <c r="AJ32" s="51">
        <v>1</v>
      </c>
      <c r="AK32" s="52">
        <f>COUNTIF(F32:AJ32,1)</f>
        <v>31</v>
      </c>
    </row>
    <row r="33" spans="2:49" ht="14.1" customHeight="1" x14ac:dyDescent="0.15">
      <c r="B33" s="89"/>
      <c r="C33" s="54" t="s">
        <v>8</v>
      </c>
      <c r="D33" s="55"/>
      <c r="E33" s="25" t="s">
        <v>9</v>
      </c>
      <c r="F33" s="26">
        <f>F34+F35+F36</f>
        <v>13700</v>
      </c>
      <c r="G33" s="27">
        <f t="shared" ref="G33:AJ33" si="25">G34+G35+G36</f>
        <v>13700</v>
      </c>
      <c r="H33" s="27">
        <f t="shared" si="25"/>
        <v>14700</v>
      </c>
      <c r="I33" s="27">
        <f t="shared" si="25"/>
        <v>13700</v>
      </c>
      <c r="J33" s="27">
        <f t="shared" si="25"/>
        <v>13700</v>
      </c>
      <c r="K33" s="27">
        <f t="shared" si="25"/>
        <v>13700</v>
      </c>
      <c r="L33" s="27">
        <f t="shared" si="25"/>
        <v>13700</v>
      </c>
      <c r="M33" s="27">
        <f t="shared" si="25"/>
        <v>13700</v>
      </c>
      <c r="N33" s="27">
        <f t="shared" si="25"/>
        <v>13700</v>
      </c>
      <c r="O33" s="27">
        <f t="shared" si="25"/>
        <v>14700</v>
      </c>
      <c r="P33" s="27">
        <f t="shared" si="25"/>
        <v>14700</v>
      </c>
      <c r="Q33" s="27">
        <f t="shared" si="25"/>
        <v>13700</v>
      </c>
      <c r="R33" s="27">
        <f t="shared" si="25"/>
        <v>13700</v>
      </c>
      <c r="S33" s="27">
        <f t="shared" si="25"/>
        <v>13700</v>
      </c>
      <c r="T33" s="27">
        <f t="shared" si="25"/>
        <v>13700</v>
      </c>
      <c r="U33" s="27">
        <f t="shared" si="25"/>
        <v>13700</v>
      </c>
      <c r="V33" s="27">
        <f t="shared" si="25"/>
        <v>14700</v>
      </c>
      <c r="W33" s="27">
        <f t="shared" si="25"/>
        <v>13700</v>
      </c>
      <c r="X33" s="27">
        <f t="shared" si="25"/>
        <v>13700</v>
      </c>
      <c r="Y33" s="27">
        <f t="shared" si="25"/>
        <v>13700</v>
      </c>
      <c r="Z33" s="27">
        <f t="shared" si="25"/>
        <v>13700</v>
      </c>
      <c r="AA33" s="27">
        <f t="shared" si="25"/>
        <v>13700</v>
      </c>
      <c r="AB33" s="27">
        <f t="shared" si="25"/>
        <v>13700</v>
      </c>
      <c r="AC33" s="27">
        <f t="shared" si="25"/>
        <v>14700</v>
      </c>
      <c r="AD33" s="27">
        <f t="shared" si="25"/>
        <v>13700</v>
      </c>
      <c r="AE33" s="27">
        <f t="shared" si="25"/>
        <v>13700</v>
      </c>
      <c r="AF33" s="27">
        <f t="shared" si="25"/>
        <v>13700</v>
      </c>
      <c r="AG33" s="27">
        <f t="shared" si="25"/>
        <v>13700</v>
      </c>
      <c r="AH33" s="27">
        <f t="shared" si="25"/>
        <v>13700</v>
      </c>
      <c r="AI33" s="27">
        <f t="shared" si="25"/>
        <v>13700</v>
      </c>
      <c r="AJ33" s="56">
        <f t="shared" si="25"/>
        <v>14700</v>
      </c>
      <c r="AK33" s="29">
        <f t="shared" ref="AK33:AK34" si="26">SUM(F33:AJ33)</f>
        <v>430700</v>
      </c>
    </row>
    <row r="34" spans="2:49" ht="14.1" customHeight="1" x14ac:dyDescent="0.15">
      <c r="B34" s="89"/>
      <c r="C34" s="60"/>
      <c r="D34" s="61" t="s">
        <v>17</v>
      </c>
      <c r="E34" s="34" t="s">
        <v>9</v>
      </c>
      <c r="F34" s="35">
        <f>IF(F31=1,IF(F30=1,IF(F32=1,($AN35),($AN36)),0),0)</f>
        <v>1200</v>
      </c>
      <c r="G34" s="36">
        <f t="shared" ref="G34" si="27">IF(G31=1,IF(G30=1,IF(G32=1,($AN35),($AN36)),0),0)</f>
        <v>1200</v>
      </c>
      <c r="H34" s="36">
        <f t="shared" ref="H34" si="28">IF(H31=1,IF(H30=1,IF(H32=1,($AN35),($AN36)),0),0)</f>
        <v>0</v>
      </c>
      <c r="I34" s="36">
        <f t="shared" ref="I34" si="29">IF(I31=1,IF(I30=1,IF(I32=1,($AN35),($AN36)),0),0)</f>
        <v>1200</v>
      </c>
      <c r="J34" s="36">
        <f t="shared" ref="J34" si="30">IF(J31=1,IF(J30=1,IF(J32=1,($AN35),($AN36)),0),0)</f>
        <v>1200</v>
      </c>
      <c r="K34" s="36">
        <f t="shared" ref="K34" si="31">IF(K31=1,IF(K30=1,IF(K32=1,($AN35),($AN36)),0),0)</f>
        <v>1200</v>
      </c>
      <c r="L34" s="36">
        <f t="shared" ref="L34" si="32">IF(L31=1,IF(L30=1,IF(L32=1,($AN35),($AN36)),0),0)</f>
        <v>1200</v>
      </c>
      <c r="M34" s="36">
        <f t="shared" ref="M34" si="33">IF(M31=1,IF(M30=1,IF(M32=1,($AN35),($AN36)),0),0)</f>
        <v>1200</v>
      </c>
      <c r="N34" s="36">
        <f t="shared" ref="N34" si="34">IF(N31=1,IF(N30=1,IF(N32=1,($AN35),($AN36)),0),0)</f>
        <v>1200</v>
      </c>
      <c r="O34" s="36">
        <f t="shared" ref="O34" si="35">IF(O31=1,IF(O30=1,IF(O32=1,($AN35),($AN36)),0),0)</f>
        <v>0</v>
      </c>
      <c r="P34" s="36">
        <f t="shared" ref="P34" si="36">IF(P31=1,IF(P30=1,IF(P32=1,($AN35),($AN36)),0),0)</f>
        <v>0</v>
      </c>
      <c r="Q34" s="36">
        <f t="shared" ref="Q34" si="37">IF(Q31=1,IF(Q30=1,IF(Q32=1,($AN35),($AN36)),0),0)</f>
        <v>1200</v>
      </c>
      <c r="R34" s="36">
        <f t="shared" ref="R34" si="38">IF(R31=1,IF(R30=1,IF(R32=1,($AN35),($AN36)),0),0)</f>
        <v>1200</v>
      </c>
      <c r="S34" s="36">
        <f t="shared" ref="S34" si="39">IF(S31=1,IF(S30=1,IF(S32=1,($AN35),($AN36)),0),0)</f>
        <v>1200</v>
      </c>
      <c r="T34" s="36">
        <f t="shared" ref="T34" si="40">IF(T31=1,IF(T30=1,IF(T32=1,($AN35),($AN36)),0),0)</f>
        <v>1200</v>
      </c>
      <c r="U34" s="36">
        <f t="shared" ref="U34" si="41">IF(U31=1,IF(U30=1,IF(U32=1,($AN35),($AN36)),0),0)</f>
        <v>1200</v>
      </c>
      <c r="V34" s="36">
        <f t="shared" ref="V34" si="42">IF(V31=1,IF(V30=1,IF(V32=1,($AN35),($AN36)),0),0)</f>
        <v>0</v>
      </c>
      <c r="W34" s="36">
        <f t="shared" ref="W34" si="43">IF(W31=1,IF(W30=1,IF(W32=1,($AN35),($AN36)),0),0)</f>
        <v>1200</v>
      </c>
      <c r="X34" s="36">
        <f t="shared" ref="X34" si="44">IF(X31=1,IF(X30=1,IF(X32=1,($AN35),($AN36)),0),0)</f>
        <v>1200</v>
      </c>
      <c r="Y34" s="36">
        <f t="shared" ref="Y34" si="45">IF(Y31=1,IF(Y30=1,IF(Y32=1,($AN35),($AN36)),0),0)</f>
        <v>1200</v>
      </c>
      <c r="Z34" s="36">
        <f t="shared" ref="Z34" si="46">IF(Z31=1,IF(Z30=1,IF(Z32=1,($AN35),($AN36)),0),0)</f>
        <v>1200</v>
      </c>
      <c r="AA34" s="36">
        <f t="shared" ref="AA34" si="47">IF(AA31=1,IF(AA30=1,IF(AA32=1,($AN35),($AN36)),0),0)</f>
        <v>1200</v>
      </c>
      <c r="AB34" s="36">
        <f t="shared" ref="AB34" si="48">IF(AB31=1,IF(AB30=1,IF(AB32=1,($AN35),($AN36)),0),0)</f>
        <v>1200</v>
      </c>
      <c r="AC34" s="36">
        <f t="shared" ref="AC34" si="49">IF(AC31=1,IF(AC30=1,IF(AC32=1,($AN35),($AN36)),0),0)</f>
        <v>0</v>
      </c>
      <c r="AD34" s="36">
        <f t="shared" ref="AD34" si="50">IF(AD31=1,IF(AD30=1,IF(AD32=1,($AN35),($AN36)),0),0)</f>
        <v>1200</v>
      </c>
      <c r="AE34" s="36">
        <f t="shared" ref="AE34" si="51">IF(AE31=1,IF(AE30=1,IF(AE32=1,($AN35),($AN36)),0),0)</f>
        <v>1200</v>
      </c>
      <c r="AF34" s="36">
        <f t="shared" ref="AF34" si="52">IF(AF31=1,IF(AF30=1,IF(AF32=1,($AN35),($AN36)),0),0)</f>
        <v>1200</v>
      </c>
      <c r="AG34" s="36">
        <f t="shared" ref="AG34" si="53">IF(AG31=1,IF(AG30=1,IF(AG32=1,($AN35),($AN36)),0),0)</f>
        <v>1200</v>
      </c>
      <c r="AH34" s="36">
        <f t="shared" ref="AH34" si="54">IF(AH31=1,IF(AH30=1,IF(AH32=1,($AN35),($AN36)),0),0)</f>
        <v>1200</v>
      </c>
      <c r="AI34" s="36">
        <f t="shared" ref="AI34" si="55">IF(AI31=1,IF(AI30=1,IF(AI32=1,($AN35),($AN36)),0),0)</f>
        <v>1200</v>
      </c>
      <c r="AJ34" s="57">
        <f t="shared" ref="AJ34" si="56">IF(AJ31=1,IF(AJ30=1,IF(AJ32=1,($AN35),($AN36)),0),0)</f>
        <v>0</v>
      </c>
      <c r="AK34" s="38">
        <f t="shared" si="26"/>
        <v>30000</v>
      </c>
      <c r="AM34" s="30"/>
      <c r="AN34" s="30" t="s">
        <v>18</v>
      </c>
      <c r="AO34" s="30" t="s">
        <v>10</v>
      </c>
      <c r="AP34" s="30" t="s">
        <v>11</v>
      </c>
      <c r="AQ34" s="30" t="s">
        <v>12</v>
      </c>
      <c r="AS34" s="30"/>
      <c r="AT34" s="30" t="s">
        <v>18</v>
      </c>
      <c r="AU34" s="30" t="s">
        <v>10</v>
      </c>
      <c r="AV34" s="30" t="s">
        <v>11</v>
      </c>
      <c r="AW34" s="30" t="s">
        <v>12</v>
      </c>
    </row>
    <row r="35" spans="2:49" ht="14.1" customHeight="1" x14ac:dyDescent="0.15">
      <c r="B35" s="89"/>
      <c r="C35" s="60"/>
      <c r="D35" s="33" t="s">
        <v>19</v>
      </c>
      <c r="E35" s="34" t="s">
        <v>9</v>
      </c>
      <c r="F35" s="35">
        <f>IF(F31=1,IF(F30=1,IF(F32=1,($AO$28),($AO36)),0),0)</f>
        <v>6500</v>
      </c>
      <c r="G35" s="36">
        <f t="shared" ref="G35" si="57">IF(G31=1,IF(G30=1,IF(G32=1,($AO$28),($AO36)),0),0)</f>
        <v>6500</v>
      </c>
      <c r="H35" s="36">
        <f t="shared" ref="H35" si="58">IF(H31=1,IF(H30=1,IF(H32=1,($AO$28),($AO36)),0),0)</f>
        <v>0</v>
      </c>
      <c r="I35" s="36">
        <f t="shared" ref="I35" si="59">IF(I31=1,IF(I30=1,IF(I32=1,($AO$28),($AO36)),0),0)</f>
        <v>6500</v>
      </c>
      <c r="J35" s="36">
        <f t="shared" ref="J35" si="60">IF(J31=1,IF(J30=1,IF(J32=1,($AO$28),($AO36)),0),0)</f>
        <v>6500</v>
      </c>
      <c r="K35" s="36">
        <f t="shared" ref="K35" si="61">IF(K31=1,IF(K30=1,IF(K32=1,($AO$28),($AO36)),0),0)</f>
        <v>6500</v>
      </c>
      <c r="L35" s="36">
        <f t="shared" ref="L35" si="62">IF(L31=1,IF(L30=1,IF(L32=1,($AO$28),($AO36)),0),0)</f>
        <v>6500</v>
      </c>
      <c r="M35" s="36">
        <f t="shared" ref="M35" si="63">IF(M31=1,IF(M30=1,IF(M32=1,($AO$28),($AO36)),0),0)</f>
        <v>6500</v>
      </c>
      <c r="N35" s="36">
        <f t="shared" ref="N35" si="64">IF(N31=1,IF(N30=1,IF(N32=1,($AO$28),($AO36)),0),0)</f>
        <v>6500</v>
      </c>
      <c r="O35" s="36">
        <f t="shared" ref="O35" si="65">IF(O31=1,IF(O30=1,IF(O32=1,($AO$28),($AO36)),0),0)</f>
        <v>0</v>
      </c>
      <c r="P35" s="36">
        <f t="shared" ref="P35" si="66">IF(P31=1,IF(P30=1,IF(P32=1,($AO$28),($AO36)),0),0)</f>
        <v>0</v>
      </c>
      <c r="Q35" s="36">
        <f t="shared" ref="Q35" si="67">IF(Q31=1,IF(Q30=1,IF(Q32=1,($AO$28),($AO36)),0),0)</f>
        <v>6500</v>
      </c>
      <c r="R35" s="36">
        <f t="shared" ref="R35" si="68">IF(R31=1,IF(R30=1,IF(R32=1,($AO$28),($AO36)),0),0)</f>
        <v>6500</v>
      </c>
      <c r="S35" s="36">
        <f t="shared" ref="S35" si="69">IF(S31=1,IF(S30=1,IF(S32=1,($AO$28),($AO36)),0),0)</f>
        <v>6500</v>
      </c>
      <c r="T35" s="36">
        <f t="shared" ref="T35" si="70">IF(T31=1,IF(T30=1,IF(T32=1,($AO$28),($AO36)),0),0)</f>
        <v>6500</v>
      </c>
      <c r="U35" s="36">
        <f t="shared" ref="U35" si="71">IF(U31=1,IF(U30=1,IF(U32=1,($AO$28),($AO36)),0),0)</f>
        <v>6500</v>
      </c>
      <c r="V35" s="36">
        <f t="shared" ref="V35" si="72">IF(V31=1,IF(V30=1,IF(V32=1,($AO$28),($AO36)),0),0)</f>
        <v>0</v>
      </c>
      <c r="W35" s="36">
        <f t="shared" ref="W35" si="73">IF(W31=1,IF(W30=1,IF(W32=1,($AO$28),($AO36)),0),0)</f>
        <v>6500</v>
      </c>
      <c r="X35" s="36">
        <f t="shared" ref="X35" si="74">IF(X31=1,IF(X30=1,IF(X32=1,($AO$28),($AO36)),0),0)</f>
        <v>6500</v>
      </c>
      <c r="Y35" s="36">
        <f t="shared" ref="Y35" si="75">IF(Y31=1,IF(Y30=1,IF(Y32=1,($AO$28),($AO36)),0),0)</f>
        <v>6500</v>
      </c>
      <c r="Z35" s="36">
        <f t="shared" ref="Z35" si="76">IF(Z31=1,IF(Z30=1,IF(Z32=1,($AO$28),($AO36)),0),0)</f>
        <v>6500</v>
      </c>
      <c r="AA35" s="36">
        <f t="shared" ref="AA35" si="77">IF(AA31=1,IF(AA30=1,IF(AA32=1,($AO$28),($AO36)),0),0)</f>
        <v>6500</v>
      </c>
      <c r="AB35" s="36">
        <f t="shared" ref="AB35" si="78">IF(AB31=1,IF(AB30=1,IF(AB32=1,($AO$28),($AO36)),0),0)</f>
        <v>6500</v>
      </c>
      <c r="AC35" s="36">
        <f t="shared" ref="AC35" si="79">IF(AC31=1,IF(AC30=1,IF(AC32=1,($AO$28),($AO36)),0),0)</f>
        <v>0</v>
      </c>
      <c r="AD35" s="36">
        <f t="shared" ref="AD35" si="80">IF(AD31=1,IF(AD30=1,IF(AD32=1,($AO$28),($AO36)),0),0)</f>
        <v>6500</v>
      </c>
      <c r="AE35" s="36">
        <f t="shared" ref="AE35" si="81">IF(AE31=1,IF(AE30=1,IF(AE32=1,($AO$28),($AO36)),0),0)</f>
        <v>6500</v>
      </c>
      <c r="AF35" s="36">
        <f t="shared" ref="AF35" si="82">IF(AF31=1,IF(AF30=1,IF(AF32=1,($AO$28),($AO36)),0),0)</f>
        <v>6500</v>
      </c>
      <c r="AG35" s="36">
        <f t="shared" ref="AG35" si="83">IF(AG31=1,IF(AG30=1,IF(AG32=1,($AO$28),($AO36)),0),0)</f>
        <v>6500</v>
      </c>
      <c r="AH35" s="36">
        <f t="shared" ref="AH35" si="84">IF(AH31=1,IF(AH30=1,IF(AH32=1,($AO$28),($AO36)),0),0)</f>
        <v>6500</v>
      </c>
      <c r="AI35" s="36">
        <f t="shared" ref="AI35" si="85">IF(AI31=1,IF(AI30=1,IF(AI32=1,($AO$28),($AO36)),0),0)</f>
        <v>6500</v>
      </c>
      <c r="AJ35" s="57">
        <f t="shared" ref="AJ35" si="86">IF(AJ31=1,IF(AJ30=1,IF(AJ32=1,($AO$28),($AO36)),0),0)</f>
        <v>0</v>
      </c>
      <c r="AK35" s="38">
        <f t="shared" ref="AK35:AK36" si="87">SUM(F35:AJ35)</f>
        <v>162500</v>
      </c>
      <c r="AM35" s="30" t="s">
        <v>14</v>
      </c>
      <c r="AN35" s="39">
        <f>ROUND((1-$D$4)*AT35,-2)</f>
        <v>1200</v>
      </c>
      <c r="AO35" s="39">
        <f t="shared" ref="AO35" si="88">ROUND((1-$D$4)*AU35,-2)</f>
        <v>5600</v>
      </c>
      <c r="AP35" s="39">
        <f>ROUND((1-$D$4)*AV35,-2)</f>
        <v>6000</v>
      </c>
      <c r="AQ35" s="39">
        <f>ROUND((1-$D$4)*AW35,-2)</f>
        <v>14700</v>
      </c>
      <c r="AS35" s="30" t="s">
        <v>14</v>
      </c>
      <c r="AT35" s="39">
        <v>5200</v>
      </c>
      <c r="AU35" s="39">
        <v>23400</v>
      </c>
      <c r="AV35" s="39">
        <v>25200</v>
      </c>
      <c r="AW35" s="39">
        <v>61400</v>
      </c>
    </row>
    <row r="36" spans="2:49" ht="14.1" customHeight="1" thickBot="1" x14ac:dyDescent="0.2">
      <c r="B36" s="101"/>
      <c r="C36" s="62"/>
      <c r="D36" s="41" t="s">
        <v>15</v>
      </c>
      <c r="E36" s="42" t="s">
        <v>9</v>
      </c>
      <c r="F36" s="43">
        <f>IF(F31=1,IF(F30=1,IF(F32=1,$AP35,$AP36),IF(F32=1,$AQ35,$AQ36)),0)</f>
        <v>6000</v>
      </c>
      <c r="G36" s="44">
        <f t="shared" ref="G36" si="89">IF(G31=1,IF(G30=1,IF(G32=1,$AP35,$AP36),IF(G32=1,$AQ35,$AQ36)),0)</f>
        <v>6000</v>
      </c>
      <c r="H36" s="44">
        <f t="shared" ref="H36" si="90">IF(H31=1,IF(H30=1,IF(H32=1,$AP35,$AP36),IF(H32=1,$AQ35,$AQ36)),0)</f>
        <v>14700</v>
      </c>
      <c r="I36" s="44">
        <f t="shared" ref="I36" si="91">IF(I31=1,IF(I30=1,IF(I32=1,$AP35,$AP36),IF(I32=1,$AQ35,$AQ36)),0)</f>
        <v>6000</v>
      </c>
      <c r="J36" s="44">
        <f t="shared" ref="J36" si="92">IF(J31=1,IF(J30=1,IF(J32=1,$AP35,$AP36),IF(J32=1,$AQ35,$AQ36)),0)</f>
        <v>6000</v>
      </c>
      <c r="K36" s="44">
        <f t="shared" ref="K36" si="93">IF(K31=1,IF(K30=1,IF(K32=1,$AP35,$AP36),IF(K32=1,$AQ35,$AQ36)),0)</f>
        <v>6000</v>
      </c>
      <c r="L36" s="44">
        <f t="shared" ref="L36" si="94">IF(L31=1,IF(L30=1,IF(L32=1,$AP35,$AP36),IF(L32=1,$AQ35,$AQ36)),0)</f>
        <v>6000</v>
      </c>
      <c r="M36" s="44">
        <f t="shared" ref="M36" si="95">IF(M31=1,IF(M30=1,IF(M32=1,$AP35,$AP36),IF(M32=1,$AQ35,$AQ36)),0)</f>
        <v>6000</v>
      </c>
      <c r="N36" s="44">
        <f t="shared" ref="N36" si="96">IF(N31=1,IF(N30=1,IF(N32=1,$AP35,$AP36),IF(N32=1,$AQ35,$AQ36)),0)</f>
        <v>6000</v>
      </c>
      <c r="O36" s="44">
        <f t="shared" ref="O36" si="97">IF(O31=1,IF(O30=1,IF(O32=1,$AP35,$AP36),IF(O32=1,$AQ35,$AQ36)),0)</f>
        <v>14700</v>
      </c>
      <c r="P36" s="44">
        <f t="shared" ref="P36" si="98">IF(P31=1,IF(P30=1,IF(P32=1,$AP35,$AP36),IF(P32=1,$AQ35,$AQ36)),0)</f>
        <v>14700</v>
      </c>
      <c r="Q36" s="44">
        <f t="shared" ref="Q36" si="99">IF(Q31=1,IF(Q30=1,IF(Q32=1,$AP35,$AP36),IF(Q32=1,$AQ35,$AQ36)),0)</f>
        <v>6000</v>
      </c>
      <c r="R36" s="44">
        <f t="shared" ref="R36" si="100">IF(R31=1,IF(R30=1,IF(R32=1,$AP35,$AP36),IF(R32=1,$AQ35,$AQ36)),0)</f>
        <v>6000</v>
      </c>
      <c r="S36" s="44">
        <f t="shared" ref="S36" si="101">IF(S31=1,IF(S30=1,IF(S32=1,$AP35,$AP36),IF(S32=1,$AQ35,$AQ36)),0)</f>
        <v>6000</v>
      </c>
      <c r="T36" s="44">
        <f t="shared" ref="T36" si="102">IF(T31=1,IF(T30=1,IF(T32=1,$AP35,$AP36),IF(T32=1,$AQ35,$AQ36)),0)</f>
        <v>6000</v>
      </c>
      <c r="U36" s="44">
        <f t="shared" ref="U36" si="103">IF(U31=1,IF(U30=1,IF(U32=1,$AP35,$AP36),IF(U32=1,$AQ35,$AQ36)),0)</f>
        <v>6000</v>
      </c>
      <c r="V36" s="44">
        <f t="shared" ref="V36" si="104">IF(V31=1,IF(V30=1,IF(V32=1,$AP35,$AP36),IF(V32=1,$AQ35,$AQ36)),0)</f>
        <v>14700</v>
      </c>
      <c r="W36" s="44">
        <f t="shared" ref="W36" si="105">IF(W31=1,IF(W30=1,IF(W32=1,$AP35,$AP36),IF(W32=1,$AQ35,$AQ36)),0)</f>
        <v>6000</v>
      </c>
      <c r="X36" s="44">
        <f t="shared" ref="X36" si="106">IF(X31=1,IF(X30=1,IF(X32=1,$AP35,$AP36),IF(X32=1,$AQ35,$AQ36)),0)</f>
        <v>6000</v>
      </c>
      <c r="Y36" s="44">
        <f t="shared" ref="Y36" si="107">IF(Y31=1,IF(Y30=1,IF(Y32=1,$AP35,$AP36),IF(Y32=1,$AQ35,$AQ36)),0)</f>
        <v>6000</v>
      </c>
      <c r="Z36" s="44">
        <f t="shared" ref="Z36" si="108">IF(Z31=1,IF(Z30=1,IF(Z32=1,$AP35,$AP36),IF(Z32=1,$AQ35,$AQ36)),0)</f>
        <v>6000</v>
      </c>
      <c r="AA36" s="44">
        <f t="shared" ref="AA36" si="109">IF(AA31=1,IF(AA30=1,IF(AA32=1,$AP35,$AP36),IF(AA32=1,$AQ35,$AQ36)),0)</f>
        <v>6000</v>
      </c>
      <c r="AB36" s="44">
        <f t="shared" ref="AB36" si="110">IF(AB31=1,IF(AB30=1,IF(AB32=1,$AP35,$AP36),IF(AB32=1,$AQ35,$AQ36)),0)</f>
        <v>6000</v>
      </c>
      <c r="AC36" s="44">
        <f t="shared" ref="AC36" si="111">IF(AC31=1,IF(AC30=1,IF(AC32=1,$AP35,$AP36),IF(AC32=1,$AQ35,$AQ36)),0)</f>
        <v>14700</v>
      </c>
      <c r="AD36" s="44">
        <f t="shared" ref="AD36" si="112">IF(AD31=1,IF(AD30=1,IF(AD32=1,$AP35,$AP36),IF(AD32=1,$AQ35,$AQ36)),0)</f>
        <v>6000</v>
      </c>
      <c r="AE36" s="44">
        <f t="shared" ref="AE36" si="113">IF(AE31=1,IF(AE30=1,IF(AE32=1,$AP35,$AP36),IF(AE32=1,$AQ35,$AQ36)),0)</f>
        <v>6000</v>
      </c>
      <c r="AF36" s="44">
        <f t="shared" ref="AF36" si="114">IF(AF31=1,IF(AF30=1,IF(AF32=1,$AP35,$AP36),IF(AF32=1,$AQ35,$AQ36)),0)</f>
        <v>6000</v>
      </c>
      <c r="AG36" s="44">
        <f t="shared" ref="AG36" si="115">IF(AG31=1,IF(AG30=1,IF(AG32=1,$AP35,$AP36),IF(AG32=1,$AQ35,$AQ36)),0)</f>
        <v>6000</v>
      </c>
      <c r="AH36" s="44">
        <f t="shared" ref="AH36" si="116">IF(AH31=1,IF(AH30=1,IF(AH32=1,$AP35,$AP36),IF(AH32=1,$AQ35,$AQ36)),0)</f>
        <v>6000</v>
      </c>
      <c r="AI36" s="44">
        <f t="shared" ref="AI36" si="117">IF(AI31=1,IF(AI30=1,IF(AI32=1,$AP35,$AP36),IF(AI32=1,$AQ35,$AQ36)),0)</f>
        <v>6000</v>
      </c>
      <c r="AJ36" s="58">
        <f t="shared" ref="AJ36" si="118">IF(AJ31=1,IF(AJ30=1,IF(AJ32=1,$AP35,$AP36),IF(AJ32=1,$AQ35,$AQ36)),0)</f>
        <v>14700</v>
      </c>
      <c r="AK36" s="46">
        <f t="shared" si="87"/>
        <v>238200</v>
      </c>
      <c r="AM36" s="30" t="s">
        <v>16</v>
      </c>
      <c r="AN36" s="39">
        <f>ROUND((1-$D$4)*AT36,-2)</f>
        <v>3300</v>
      </c>
      <c r="AO36" s="39">
        <f t="shared" ref="AO36" si="119">ROUND((1-$D$4)*AU36,-2)</f>
        <v>12800</v>
      </c>
      <c r="AP36" s="39">
        <f>ROUND((1-$D$4)*AV36,-2)</f>
        <v>12200</v>
      </c>
      <c r="AQ36" s="39">
        <f>ROUND((1-$D$4)*AW36,-2)</f>
        <v>28800</v>
      </c>
      <c r="AR36" s="84"/>
      <c r="AS36" s="30" t="s">
        <v>16</v>
      </c>
      <c r="AT36" s="39">
        <v>13700</v>
      </c>
      <c r="AU36" s="39">
        <v>53300</v>
      </c>
      <c r="AV36" s="39">
        <v>50800</v>
      </c>
      <c r="AW36" s="39">
        <v>119900</v>
      </c>
    </row>
    <row r="37" spans="2:49" ht="14.1" customHeight="1" x14ac:dyDescent="0.15">
      <c r="B37" s="97" t="s">
        <v>41</v>
      </c>
      <c r="C37" s="91" t="s">
        <v>4</v>
      </c>
      <c r="D37" s="92"/>
      <c r="E37" s="93"/>
      <c r="F37" s="10">
        <v>1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0</v>
      </c>
      <c r="T37" s="11">
        <v>0</v>
      </c>
      <c r="U37" s="11">
        <v>1</v>
      </c>
      <c r="V37" s="11">
        <v>1</v>
      </c>
      <c r="W37" s="11">
        <v>1</v>
      </c>
      <c r="X37" s="11">
        <v>1</v>
      </c>
      <c r="Y37" s="11">
        <v>1</v>
      </c>
      <c r="Z37" s="11">
        <v>0</v>
      </c>
      <c r="AA37" s="11">
        <v>1</v>
      </c>
      <c r="AB37" s="11">
        <v>0</v>
      </c>
      <c r="AC37" s="11">
        <v>1</v>
      </c>
      <c r="AD37" s="11">
        <v>1</v>
      </c>
      <c r="AE37" s="11">
        <v>1</v>
      </c>
      <c r="AF37" s="11">
        <v>1</v>
      </c>
      <c r="AG37" s="11">
        <v>0</v>
      </c>
      <c r="AH37" s="11">
        <v>1</v>
      </c>
      <c r="AI37" s="11">
        <v>1</v>
      </c>
      <c r="AJ37" s="12"/>
      <c r="AK37" s="13">
        <f>COUNTIF(F37:AI37,1)</f>
        <v>24</v>
      </c>
      <c r="AM37" s="53"/>
      <c r="AN37" s="84"/>
      <c r="AO37" s="63"/>
      <c r="AP37" s="63"/>
      <c r="AS37" s="53"/>
      <c r="AT37" s="63"/>
      <c r="AU37" s="63"/>
      <c r="AV37" s="63"/>
    </row>
    <row r="38" spans="2:49" ht="14.1" customHeight="1" x14ac:dyDescent="0.15">
      <c r="B38" s="89"/>
      <c r="C38" s="94" t="s">
        <v>5</v>
      </c>
      <c r="D38" s="95"/>
      <c r="E38" s="96"/>
      <c r="F38" s="14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5">
        <v>1</v>
      </c>
      <c r="AF38" s="15">
        <v>1</v>
      </c>
      <c r="AG38" s="15">
        <v>1</v>
      </c>
      <c r="AH38" s="15">
        <v>1</v>
      </c>
      <c r="AI38" s="15">
        <v>1</v>
      </c>
      <c r="AJ38" s="16"/>
      <c r="AK38" s="17">
        <f>COUNTIF(F38:AI38,1)</f>
        <v>30</v>
      </c>
    </row>
    <row r="39" spans="2:49" ht="14.1" customHeight="1" x14ac:dyDescent="0.15">
      <c r="B39" s="89"/>
      <c r="C39" s="99" t="s">
        <v>6</v>
      </c>
      <c r="D39" s="100"/>
      <c r="E39" s="18" t="s">
        <v>7</v>
      </c>
      <c r="F39" s="49">
        <v>1</v>
      </c>
      <c r="G39" s="50">
        <v>1</v>
      </c>
      <c r="H39" s="50">
        <v>1</v>
      </c>
      <c r="I39" s="50">
        <v>1</v>
      </c>
      <c r="J39" s="50">
        <v>1</v>
      </c>
      <c r="K39" s="50">
        <v>1</v>
      </c>
      <c r="L39" s="50">
        <v>1</v>
      </c>
      <c r="M39" s="50">
        <v>1</v>
      </c>
      <c r="N39" s="50">
        <v>1</v>
      </c>
      <c r="O39" s="50">
        <v>1</v>
      </c>
      <c r="P39" s="50">
        <v>1</v>
      </c>
      <c r="Q39" s="50">
        <v>1</v>
      </c>
      <c r="R39" s="50">
        <v>1</v>
      </c>
      <c r="S39" s="50">
        <v>1</v>
      </c>
      <c r="T39" s="50">
        <v>1</v>
      </c>
      <c r="U39" s="50">
        <v>1</v>
      </c>
      <c r="V39" s="50">
        <v>1</v>
      </c>
      <c r="W39" s="50">
        <v>1</v>
      </c>
      <c r="X39" s="50">
        <v>1</v>
      </c>
      <c r="Y39" s="50">
        <v>1</v>
      </c>
      <c r="Z39" s="50">
        <v>1</v>
      </c>
      <c r="AA39" s="50">
        <v>1</v>
      </c>
      <c r="AB39" s="50">
        <v>1</v>
      </c>
      <c r="AC39" s="50">
        <v>1</v>
      </c>
      <c r="AD39" s="50">
        <v>2</v>
      </c>
      <c r="AE39" s="50">
        <v>2</v>
      </c>
      <c r="AF39" s="50">
        <v>2</v>
      </c>
      <c r="AG39" s="50">
        <v>2</v>
      </c>
      <c r="AH39" s="50">
        <v>2</v>
      </c>
      <c r="AI39" s="50">
        <v>2</v>
      </c>
      <c r="AJ39" s="59"/>
      <c r="AK39" s="52">
        <f>COUNTIF(F39:AI39,1)</f>
        <v>24</v>
      </c>
    </row>
    <row r="40" spans="2:49" ht="14.1" customHeight="1" x14ac:dyDescent="0.15">
      <c r="B40" s="89"/>
      <c r="C40" s="54" t="s">
        <v>8</v>
      </c>
      <c r="D40" s="55"/>
      <c r="E40" s="25" t="s">
        <v>9</v>
      </c>
      <c r="F40" s="26">
        <f>F41+F42+F43</f>
        <v>14700</v>
      </c>
      <c r="G40" s="27">
        <f t="shared" ref="G40:AH40" si="120">G41+G42+G43</f>
        <v>14700</v>
      </c>
      <c r="H40" s="27">
        <f t="shared" si="120"/>
        <v>14700</v>
      </c>
      <c r="I40" s="27">
        <f t="shared" si="120"/>
        <v>14700</v>
      </c>
      <c r="J40" s="27">
        <f t="shared" si="120"/>
        <v>14700</v>
      </c>
      <c r="K40" s="27">
        <f t="shared" si="120"/>
        <v>14700</v>
      </c>
      <c r="L40" s="27">
        <f t="shared" si="120"/>
        <v>15500</v>
      </c>
      <c r="M40" s="27">
        <f t="shared" si="120"/>
        <v>14700</v>
      </c>
      <c r="N40" s="27">
        <f t="shared" si="120"/>
        <v>14700</v>
      </c>
      <c r="O40" s="27">
        <f t="shared" si="120"/>
        <v>14700</v>
      </c>
      <c r="P40" s="27">
        <f t="shared" si="120"/>
        <v>14700</v>
      </c>
      <c r="Q40" s="27">
        <f t="shared" si="120"/>
        <v>14700</v>
      </c>
      <c r="R40" s="27">
        <f t="shared" si="120"/>
        <v>14700</v>
      </c>
      <c r="S40" s="27">
        <f t="shared" si="120"/>
        <v>15500</v>
      </c>
      <c r="T40" s="27">
        <f t="shared" si="120"/>
        <v>15500</v>
      </c>
      <c r="U40" s="27">
        <f t="shared" si="120"/>
        <v>14700</v>
      </c>
      <c r="V40" s="27">
        <f t="shared" si="120"/>
        <v>14700</v>
      </c>
      <c r="W40" s="27">
        <f t="shared" si="120"/>
        <v>14700</v>
      </c>
      <c r="X40" s="27">
        <f t="shared" si="120"/>
        <v>14700</v>
      </c>
      <c r="Y40" s="27">
        <f t="shared" si="120"/>
        <v>14700</v>
      </c>
      <c r="Z40" s="27">
        <f t="shared" si="120"/>
        <v>15500</v>
      </c>
      <c r="AA40" s="27">
        <f t="shared" si="120"/>
        <v>14700</v>
      </c>
      <c r="AB40" s="27">
        <f t="shared" si="120"/>
        <v>15500</v>
      </c>
      <c r="AC40" s="27">
        <f t="shared" si="120"/>
        <v>14700</v>
      </c>
      <c r="AD40" s="27">
        <f t="shared" si="120"/>
        <v>28300</v>
      </c>
      <c r="AE40" s="27">
        <f t="shared" si="120"/>
        <v>28300</v>
      </c>
      <c r="AF40" s="27">
        <f t="shared" si="120"/>
        <v>28300</v>
      </c>
      <c r="AG40" s="27">
        <f t="shared" si="120"/>
        <v>28800</v>
      </c>
      <c r="AH40" s="27">
        <f t="shared" si="120"/>
        <v>28300</v>
      </c>
      <c r="AI40" s="27">
        <f>AI41+AI42+AI43</f>
        <v>28300</v>
      </c>
      <c r="AJ40" s="28"/>
      <c r="AK40" s="29">
        <f>SUM(F40:AJ40)</f>
        <v>527100</v>
      </c>
    </row>
    <row r="41" spans="2:49" ht="14.1" customHeight="1" x14ac:dyDescent="0.15">
      <c r="B41" s="89"/>
      <c r="C41" s="60"/>
      <c r="D41" s="61" t="s">
        <v>17</v>
      </c>
      <c r="E41" s="34" t="s">
        <v>9</v>
      </c>
      <c r="F41" s="35">
        <f>IF(F38=1,IF(F37=1,IF(F39=1,($AN42),($AN43)),0),0)</f>
        <v>1400</v>
      </c>
      <c r="G41" s="36">
        <f t="shared" ref="G41" si="121">IF(G38=1,IF(G37=1,IF(G39=1,($AN42),($AN43)),0),0)</f>
        <v>1400</v>
      </c>
      <c r="H41" s="36">
        <f t="shared" ref="H41" si="122">IF(H38=1,IF(H37=1,IF(H39=1,($AN42),($AN43)),0),0)</f>
        <v>1400</v>
      </c>
      <c r="I41" s="36">
        <f t="shared" ref="I41" si="123">IF(I38=1,IF(I37=1,IF(I39=1,($AN42),($AN43)),0),0)</f>
        <v>1400</v>
      </c>
      <c r="J41" s="36">
        <f t="shared" ref="J41" si="124">IF(J38=1,IF(J37=1,IF(J39=1,($AN42),($AN43)),0),0)</f>
        <v>1400</v>
      </c>
      <c r="K41" s="36">
        <f t="shared" ref="K41" si="125">IF(K38=1,IF(K37=1,IF(K39=1,($AN42),($AN43)),0),0)</f>
        <v>1400</v>
      </c>
      <c r="L41" s="36">
        <f t="shared" ref="L41" si="126">IF(L38=1,IF(L37=1,IF(L39=1,($AN42),($AN43)),0),0)</f>
        <v>0</v>
      </c>
      <c r="M41" s="36">
        <f t="shared" ref="M41" si="127">IF(M38=1,IF(M37=1,IF(M39=1,($AN42),($AN43)),0),0)</f>
        <v>1400</v>
      </c>
      <c r="N41" s="36">
        <f t="shared" ref="N41" si="128">IF(N38=1,IF(N37=1,IF(N39=1,($AN42),($AN43)),0),0)</f>
        <v>1400</v>
      </c>
      <c r="O41" s="36">
        <f t="shared" ref="O41" si="129">IF(O38=1,IF(O37=1,IF(O39=1,($AN42),($AN43)),0),0)</f>
        <v>1400</v>
      </c>
      <c r="P41" s="36">
        <f t="shared" ref="P41" si="130">IF(P38=1,IF(P37=1,IF(P39=1,($AN42),($AN43)),0),0)</f>
        <v>1400</v>
      </c>
      <c r="Q41" s="36">
        <f t="shared" ref="Q41" si="131">IF(Q38=1,IF(Q37=1,IF(Q39=1,($AN42),($AN43)),0),0)</f>
        <v>1400</v>
      </c>
      <c r="R41" s="36">
        <f t="shared" ref="R41" si="132">IF(R38=1,IF(R37=1,IF(R39=1,($AN42),($AN43)),0),0)</f>
        <v>1400</v>
      </c>
      <c r="S41" s="36">
        <f t="shared" ref="S41" si="133">IF(S38=1,IF(S37=1,IF(S39=1,($AN42),($AN43)),0),0)</f>
        <v>0</v>
      </c>
      <c r="T41" s="36">
        <f t="shared" ref="T41" si="134">IF(T38=1,IF(T37=1,IF(T39=1,($AN42),($AN43)),0),0)</f>
        <v>0</v>
      </c>
      <c r="U41" s="36">
        <f t="shared" ref="U41" si="135">IF(U38=1,IF(U37=1,IF(U39=1,($AN42),($AN43)),0),0)</f>
        <v>1400</v>
      </c>
      <c r="V41" s="36">
        <f t="shared" ref="V41" si="136">IF(V38=1,IF(V37=1,IF(V39=1,($AN42),($AN43)),0),0)</f>
        <v>1400</v>
      </c>
      <c r="W41" s="36">
        <f t="shared" ref="W41" si="137">IF(W38=1,IF(W37=1,IF(W39=1,($AN42),($AN43)),0),0)</f>
        <v>1400</v>
      </c>
      <c r="X41" s="36">
        <f t="shared" ref="X41" si="138">IF(X38=1,IF(X37=1,IF(X39=1,($AN42),($AN43)),0),0)</f>
        <v>1400</v>
      </c>
      <c r="Y41" s="36">
        <f t="shared" ref="Y41" si="139">IF(Y38=1,IF(Y37=1,IF(Y39=1,($AN42),($AN43)),0),0)</f>
        <v>1400</v>
      </c>
      <c r="Z41" s="36">
        <f t="shared" ref="Z41" si="140">IF(Z38=1,IF(Z37=1,IF(Z39=1,($AN42),($AN43)),0),0)</f>
        <v>0</v>
      </c>
      <c r="AA41" s="36">
        <f t="shared" ref="AA41" si="141">IF(AA38=1,IF(AA37=1,IF(AA39=1,($AN42),($AN43)),0),0)</f>
        <v>1400</v>
      </c>
      <c r="AB41" s="36">
        <f t="shared" ref="AB41" si="142">IF(AB38=1,IF(AB37=1,IF(AB39=1,($AN42),($AN43)),0),0)</f>
        <v>0</v>
      </c>
      <c r="AC41" s="36">
        <f t="shared" ref="AC41" si="143">IF(AC38=1,IF(AC37=1,IF(AC39=1,($AN42),($AN43)),0),0)</f>
        <v>1400</v>
      </c>
      <c r="AD41" s="36">
        <f t="shared" ref="AD41" si="144">IF(AD38=1,IF(AD37=1,IF(AD39=1,($AN42),($AN43)),0),0)</f>
        <v>3300</v>
      </c>
      <c r="AE41" s="36">
        <f t="shared" ref="AE41" si="145">IF(AE38=1,IF(AE37=1,IF(AE39=1,($AN42),($AN43)),0),0)</f>
        <v>3300</v>
      </c>
      <c r="AF41" s="36">
        <f t="shared" ref="AF41" si="146">IF(AF38=1,IF(AF37=1,IF(AF39=1,($AN42),($AN43)),0),0)</f>
        <v>3300</v>
      </c>
      <c r="AG41" s="36">
        <f t="shared" ref="AG41" si="147">IF(AG38=1,IF(AG37=1,IF(AG39=1,($AN42),($AN43)),0),0)</f>
        <v>0</v>
      </c>
      <c r="AH41" s="36">
        <f t="shared" ref="AH41" si="148">IF(AH38=1,IF(AH37=1,IF(AH39=1,($AN42),($AN43)),0),0)</f>
        <v>3300</v>
      </c>
      <c r="AI41" s="36">
        <f t="shared" ref="AI41" si="149">IF(AI38=1,IF(AI37=1,IF(AI39=1,($AN42),($AN43)),0),0)</f>
        <v>3300</v>
      </c>
      <c r="AJ41" s="37">
        <f t="shared" ref="AJ41" si="150">IF(AJ38=1,IF(AJ37=1,IF(AJ39=1,($AN42),($AN43)),0),0)</f>
        <v>0</v>
      </c>
      <c r="AK41" s="38">
        <f t="shared" ref="AK41:AK43" si="151">SUM(F41:AJ41)</f>
        <v>43100</v>
      </c>
      <c r="AM41" s="30"/>
      <c r="AN41" s="30" t="s">
        <v>18</v>
      </c>
      <c r="AO41" s="30" t="s">
        <v>10</v>
      </c>
      <c r="AP41" s="30" t="s">
        <v>11</v>
      </c>
      <c r="AQ41" s="30" t="s">
        <v>12</v>
      </c>
      <c r="AS41" s="30"/>
      <c r="AT41" s="30" t="s">
        <v>18</v>
      </c>
      <c r="AU41" s="30" t="s">
        <v>10</v>
      </c>
      <c r="AV41" s="30" t="s">
        <v>11</v>
      </c>
      <c r="AW41" s="30" t="s">
        <v>12</v>
      </c>
    </row>
    <row r="42" spans="2:49" ht="14.1" customHeight="1" x14ac:dyDescent="0.15">
      <c r="B42" s="89"/>
      <c r="C42" s="60"/>
      <c r="D42" s="33" t="s">
        <v>19</v>
      </c>
      <c r="E42" s="34" t="s">
        <v>9</v>
      </c>
      <c r="F42" s="35">
        <f>IF(F38=1,IF(F37=1,IF(F39=1,($AO$28),($AO43)),0),0)</f>
        <v>6500</v>
      </c>
      <c r="G42" s="36">
        <f t="shared" ref="G42" si="152">IF(G38=1,IF(G37=1,IF(G39=1,($AO$28),($AO43)),0),0)</f>
        <v>6500</v>
      </c>
      <c r="H42" s="36">
        <f t="shared" ref="H42" si="153">IF(H38=1,IF(H37=1,IF(H39=1,($AO$28),($AO43)),0),0)</f>
        <v>6500</v>
      </c>
      <c r="I42" s="36">
        <f t="shared" ref="I42" si="154">IF(I38=1,IF(I37=1,IF(I39=1,($AO$28),($AO43)),0),0)</f>
        <v>6500</v>
      </c>
      <c r="J42" s="36">
        <f t="shared" ref="J42" si="155">IF(J38=1,IF(J37=1,IF(J39=1,($AO$28),($AO43)),0),0)</f>
        <v>6500</v>
      </c>
      <c r="K42" s="36">
        <f t="shared" ref="K42" si="156">IF(K38=1,IF(K37=1,IF(K39=1,($AO$28),($AO43)),0),0)</f>
        <v>6500</v>
      </c>
      <c r="L42" s="36">
        <f t="shared" ref="L42" si="157">IF(L38=1,IF(L37=1,IF(L39=1,($AO$28),($AO43)),0),0)</f>
        <v>0</v>
      </c>
      <c r="M42" s="36">
        <f t="shared" ref="M42" si="158">IF(M38=1,IF(M37=1,IF(M39=1,($AO$28),($AO43)),0),0)</f>
        <v>6500</v>
      </c>
      <c r="N42" s="36">
        <f t="shared" ref="N42" si="159">IF(N38=1,IF(N37=1,IF(N39=1,($AO$28),($AO43)),0),0)</f>
        <v>6500</v>
      </c>
      <c r="O42" s="36">
        <f t="shared" ref="O42" si="160">IF(O38=1,IF(O37=1,IF(O39=1,($AO$28),($AO43)),0),0)</f>
        <v>6500</v>
      </c>
      <c r="P42" s="36">
        <f t="shared" ref="P42" si="161">IF(P38=1,IF(P37=1,IF(P39=1,($AO$28),($AO43)),0),0)</f>
        <v>6500</v>
      </c>
      <c r="Q42" s="36">
        <f t="shared" ref="Q42" si="162">IF(Q38=1,IF(Q37=1,IF(Q39=1,($AO$28),($AO43)),0),0)</f>
        <v>6500</v>
      </c>
      <c r="R42" s="36">
        <f t="shared" ref="R42" si="163">IF(R38=1,IF(R37=1,IF(R39=1,($AO$28),($AO43)),0),0)</f>
        <v>6500</v>
      </c>
      <c r="S42" s="36">
        <f t="shared" ref="S42" si="164">IF(S38=1,IF(S37=1,IF(S39=1,($AO$28),($AO43)),0),0)</f>
        <v>0</v>
      </c>
      <c r="T42" s="36">
        <f t="shared" ref="T42" si="165">IF(T38=1,IF(T37=1,IF(T39=1,($AO$28),($AO43)),0),0)</f>
        <v>0</v>
      </c>
      <c r="U42" s="36">
        <f t="shared" ref="U42" si="166">IF(U38=1,IF(U37=1,IF(U39=1,($AO$28),($AO43)),0),0)</f>
        <v>6500</v>
      </c>
      <c r="V42" s="36">
        <f t="shared" ref="V42" si="167">IF(V38=1,IF(V37=1,IF(V39=1,($AO$28),($AO43)),0),0)</f>
        <v>6500</v>
      </c>
      <c r="W42" s="36">
        <f t="shared" ref="W42" si="168">IF(W38=1,IF(W37=1,IF(W39=1,($AO$28),($AO43)),0),0)</f>
        <v>6500</v>
      </c>
      <c r="X42" s="36">
        <f t="shared" ref="X42" si="169">IF(X38=1,IF(X37=1,IF(X39=1,($AO$28),($AO43)),0),0)</f>
        <v>6500</v>
      </c>
      <c r="Y42" s="36">
        <f t="shared" ref="Y42" si="170">IF(Y38=1,IF(Y37=1,IF(Y39=1,($AO$28),($AO43)),0),0)</f>
        <v>6500</v>
      </c>
      <c r="Z42" s="36">
        <f t="shared" ref="Z42" si="171">IF(Z38=1,IF(Z37=1,IF(Z39=1,($AO$28),($AO43)),0),0)</f>
        <v>0</v>
      </c>
      <c r="AA42" s="36">
        <f t="shared" ref="AA42" si="172">IF(AA38=1,IF(AA37=1,IF(AA39=1,($AO$28),($AO43)),0),0)</f>
        <v>6500</v>
      </c>
      <c r="AB42" s="36">
        <f t="shared" ref="AB42" si="173">IF(AB38=1,IF(AB37=1,IF(AB39=1,($AO$28),($AO43)),0),0)</f>
        <v>0</v>
      </c>
      <c r="AC42" s="36">
        <f t="shared" ref="AC42" si="174">IF(AC38=1,IF(AC37=1,IF(AC39=1,($AO$28),($AO43)),0),0)</f>
        <v>6500</v>
      </c>
      <c r="AD42" s="36">
        <f t="shared" ref="AD42" si="175">IF(AD38=1,IF(AD37=1,IF(AD39=1,($AO$28),($AO43)),0),0)</f>
        <v>12800</v>
      </c>
      <c r="AE42" s="36">
        <f t="shared" ref="AE42" si="176">IF(AE38=1,IF(AE37=1,IF(AE39=1,($AO$28),($AO43)),0),0)</f>
        <v>12800</v>
      </c>
      <c r="AF42" s="36">
        <f t="shared" ref="AF42" si="177">IF(AF38=1,IF(AF37=1,IF(AF39=1,($AO$28),($AO43)),0),0)</f>
        <v>12800</v>
      </c>
      <c r="AG42" s="36">
        <f t="shared" ref="AG42" si="178">IF(AG38=1,IF(AG37=1,IF(AG39=1,($AO$28),($AO43)),0),0)</f>
        <v>0</v>
      </c>
      <c r="AH42" s="36">
        <f t="shared" ref="AH42" si="179">IF(AH38=1,IF(AH37=1,IF(AH39=1,($AO$28),($AO43)),0),0)</f>
        <v>12800</v>
      </c>
      <c r="AI42" s="36">
        <f t="shared" ref="AI42" si="180">IF(AI38=1,IF(AI37=1,IF(AI39=1,($AO$28),($AO43)),0),0)</f>
        <v>12800</v>
      </c>
      <c r="AJ42" s="37">
        <f t="shared" ref="AJ42" si="181">IF(AJ38=1,IF(AJ37=1,IF(AJ39=1,($AO$28),($AO43)),0),0)</f>
        <v>0</v>
      </c>
      <c r="AK42" s="38">
        <f t="shared" si="151"/>
        <v>187500</v>
      </c>
      <c r="AM42" s="30" t="s">
        <v>14</v>
      </c>
      <c r="AN42" s="39">
        <f>ROUND((1-$D$4)*AT42,-2)</f>
        <v>1400</v>
      </c>
      <c r="AO42" s="39">
        <f t="shared" ref="AO42:AP42" si="182">ROUND((1-$D$4)*AU42,-2)</f>
        <v>6500</v>
      </c>
      <c r="AP42" s="39">
        <f t="shared" si="182"/>
        <v>6800</v>
      </c>
      <c r="AQ42" s="39">
        <f>ROUND((1-$D$4)*AW42,-2)</f>
        <v>15500</v>
      </c>
      <c r="AS42" s="30" t="s">
        <v>14</v>
      </c>
      <c r="AT42" s="39">
        <v>5900</v>
      </c>
      <c r="AU42" s="39">
        <v>27000</v>
      </c>
      <c r="AV42" s="39">
        <v>28400</v>
      </c>
      <c r="AW42" s="39">
        <v>64600</v>
      </c>
    </row>
    <row r="43" spans="2:49" ht="14.1" customHeight="1" thickBot="1" x14ac:dyDescent="0.2">
      <c r="B43" s="101"/>
      <c r="C43" s="62"/>
      <c r="D43" s="41" t="s">
        <v>15</v>
      </c>
      <c r="E43" s="42" t="s">
        <v>9</v>
      </c>
      <c r="F43" s="43">
        <f>IF(F38=1,IF(F37=1,IF(F39=1,$AP42,$AP43),IF(F39=1,$AQ42,$AQ43)),0)</f>
        <v>6800</v>
      </c>
      <c r="G43" s="44">
        <f t="shared" ref="G43" si="183">IF(G38=1,IF(G37=1,IF(G39=1,$AP42,$AP43),IF(G39=1,$AQ42,$AQ43)),0)</f>
        <v>6800</v>
      </c>
      <c r="H43" s="44">
        <f t="shared" ref="H43" si="184">IF(H38=1,IF(H37=1,IF(H39=1,$AP42,$AP43),IF(H39=1,$AQ42,$AQ43)),0)</f>
        <v>6800</v>
      </c>
      <c r="I43" s="44">
        <f t="shared" ref="I43" si="185">IF(I38=1,IF(I37=1,IF(I39=1,$AP42,$AP43),IF(I39=1,$AQ42,$AQ43)),0)</f>
        <v>6800</v>
      </c>
      <c r="J43" s="44">
        <f t="shared" ref="J43" si="186">IF(J38=1,IF(J37=1,IF(J39=1,$AP42,$AP43),IF(J39=1,$AQ42,$AQ43)),0)</f>
        <v>6800</v>
      </c>
      <c r="K43" s="44">
        <f t="shared" ref="K43" si="187">IF(K38=1,IF(K37=1,IF(K39=1,$AP42,$AP43),IF(K39=1,$AQ42,$AQ43)),0)</f>
        <v>6800</v>
      </c>
      <c r="L43" s="44">
        <f t="shared" ref="L43" si="188">IF(L38=1,IF(L37=1,IF(L39=1,$AP42,$AP43),IF(L39=1,$AQ42,$AQ43)),0)</f>
        <v>15500</v>
      </c>
      <c r="M43" s="44">
        <f t="shared" ref="M43" si="189">IF(M38=1,IF(M37=1,IF(M39=1,$AP42,$AP43),IF(M39=1,$AQ42,$AQ43)),0)</f>
        <v>6800</v>
      </c>
      <c r="N43" s="44">
        <f t="shared" ref="N43" si="190">IF(N38=1,IF(N37=1,IF(N39=1,$AP42,$AP43),IF(N39=1,$AQ42,$AQ43)),0)</f>
        <v>6800</v>
      </c>
      <c r="O43" s="44">
        <f t="shared" ref="O43" si="191">IF(O38=1,IF(O37=1,IF(O39=1,$AP42,$AP43),IF(O39=1,$AQ42,$AQ43)),0)</f>
        <v>6800</v>
      </c>
      <c r="P43" s="44">
        <f t="shared" ref="P43" si="192">IF(P38=1,IF(P37=1,IF(P39=1,$AP42,$AP43),IF(P39=1,$AQ42,$AQ43)),0)</f>
        <v>6800</v>
      </c>
      <c r="Q43" s="44">
        <f t="shared" ref="Q43" si="193">IF(Q38=1,IF(Q37=1,IF(Q39=1,$AP42,$AP43),IF(Q39=1,$AQ42,$AQ43)),0)</f>
        <v>6800</v>
      </c>
      <c r="R43" s="44">
        <f t="shared" ref="R43" si="194">IF(R38=1,IF(R37=1,IF(R39=1,$AP42,$AP43),IF(R39=1,$AQ42,$AQ43)),0)</f>
        <v>6800</v>
      </c>
      <c r="S43" s="44">
        <f t="shared" ref="S43" si="195">IF(S38=1,IF(S37=1,IF(S39=1,$AP42,$AP43),IF(S39=1,$AQ42,$AQ43)),0)</f>
        <v>15500</v>
      </c>
      <c r="T43" s="44">
        <f t="shared" ref="T43" si="196">IF(T38=1,IF(T37=1,IF(T39=1,$AP42,$AP43),IF(T39=1,$AQ42,$AQ43)),0)</f>
        <v>15500</v>
      </c>
      <c r="U43" s="44">
        <f t="shared" ref="U43" si="197">IF(U38=1,IF(U37=1,IF(U39=1,$AP42,$AP43),IF(U39=1,$AQ42,$AQ43)),0)</f>
        <v>6800</v>
      </c>
      <c r="V43" s="44">
        <f t="shared" ref="V43" si="198">IF(V38=1,IF(V37=1,IF(V39=1,$AP42,$AP43),IF(V39=1,$AQ42,$AQ43)),0)</f>
        <v>6800</v>
      </c>
      <c r="W43" s="44">
        <f t="shared" ref="W43" si="199">IF(W38=1,IF(W37=1,IF(W39=1,$AP42,$AP43),IF(W39=1,$AQ42,$AQ43)),0)</f>
        <v>6800</v>
      </c>
      <c r="X43" s="44">
        <f t="shared" ref="X43" si="200">IF(X38=1,IF(X37=1,IF(X39=1,$AP42,$AP43),IF(X39=1,$AQ42,$AQ43)),0)</f>
        <v>6800</v>
      </c>
      <c r="Y43" s="44">
        <f t="shared" ref="Y43" si="201">IF(Y38=1,IF(Y37=1,IF(Y39=1,$AP42,$AP43),IF(Y39=1,$AQ42,$AQ43)),0)</f>
        <v>6800</v>
      </c>
      <c r="Z43" s="44">
        <f t="shared" ref="Z43" si="202">IF(Z38=1,IF(Z37=1,IF(Z39=1,$AP42,$AP43),IF(Z39=1,$AQ42,$AQ43)),0)</f>
        <v>15500</v>
      </c>
      <c r="AA43" s="44">
        <f t="shared" ref="AA43" si="203">IF(AA38=1,IF(AA37=1,IF(AA39=1,$AP42,$AP43),IF(AA39=1,$AQ42,$AQ43)),0)</f>
        <v>6800</v>
      </c>
      <c r="AB43" s="44">
        <f t="shared" ref="AB43" si="204">IF(AB38=1,IF(AB37=1,IF(AB39=1,$AP42,$AP43),IF(AB39=1,$AQ42,$AQ43)),0)</f>
        <v>15500</v>
      </c>
      <c r="AC43" s="44">
        <f t="shared" ref="AC43" si="205">IF(AC38=1,IF(AC37=1,IF(AC39=1,$AP42,$AP43),IF(AC39=1,$AQ42,$AQ43)),0)</f>
        <v>6800</v>
      </c>
      <c r="AD43" s="44">
        <f t="shared" ref="AD43" si="206">IF(AD38=1,IF(AD37=1,IF(AD39=1,$AP42,$AP43),IF(AD39=1,$AQ42,$AQ43)),0)</f>
        <v>12200</v>
      </c>
      <c r="AE43" s="44">
        <f t="shared" ref="AE43" si="207">IF(AE38=1,IF(AE37=1,IF(AE39=1,$AP42,$AP43),IF(AE39=1,$AQ42,$AQ43)),0)</f>
        <v>12200</v>
      </c>
      <c r="AF43" s="44">
        <f t="shared" ref="AF43" si="208">IF(AF38=1,IF(AF37=1,IF(AF39=1,$AP42,$AP43),IF(AF39=1,$AQ42,$AQ43)),0)</f>
        <v>12200</v>
      </c>
      <c r="AG43" s="44">
        <f t="shared" ref="AG43" si="209">IF(AG38=1,IF(AG37=1,IF(AG39=1,$AP42,$AP43),IF(AG39=1,$AQ42,$AQ43)),0)</f>
        <v>28800</v>
      </c>
      <c r="AH43" s="44">
        <f t="shared" ref="AH43" si="210">IF(AH38=1,IF(AH37=1,IF(AH39=1,$AP42,$AP43),IF(AH39=1,$AQ42,$AQ43)),0)</f>
        <v>12200</v>
      </c>
      <c r="AI43" s="44">
        <f t="shared" ref="AI43" si="211">IF(AI38=1,IF(AI37=1,IF(AI39=1,$AP42,$AP43),IF(AI39=1,$AQ42,$AQ43)),0)</f>
        <v>12200</v>
      </c>
      <c r="AJ43" s="58">
        <f t="shared" ref="AJ43" si="212">IF(AJ38=1,IF(AJ37=1,IF(AJ39=1,$AP42,$AP43),IF(AJ39=1,$AQ42,$AQ43)),0)</f>
        <v>0</v>
      </c>
      <c r="AK43" s="46">
        <f t="shared" si="151"/>
        <v>296500</v>
      </c>
      <c r="AM43" s="30" t="s">
        <v>16</v>
      </c>
      <c r="AN43" s="83">
        <f t="shared" ref="AN43:AQ43" si="213">AN36</f>
        <v>3300</v>
      </c>
      <c r="AO43" s="83">
        <f t="shared" si="213"/>
        <v>12800</v>
      </c>
      <c r="AP43" s="83">
        <f t="shared" si="213"/>
        <v>12200</v>
      </c>
      <c r="AQ43" s="83">
        <f t="shared" si="213"/>
        <v>28800</v>
      </c>
      <c r="AR43" s="84"/>
      <c r="AS43" s="30" t="s">
        <v>16</v>
      </c>
      <c r="AT43" s="39"/>
      <c r="AU43" s="39"/>
      <c r="AV43" s="39"/>
      <c r="AW43" s="39"/>
    </row>
    <row r="44" spans="2:49" ht="14.1" customHeight="1" x14ac:dyDescent="0.15">
      <c r="B44" s="97" t="s">
        <v>42</v>
      </c>
      <c r="C44" s="91" t="s">
        <v>4</v>
      </c>
      <c r="D44" s="92"/>
      <c r="E44" s="93"/>
      <c r="F44" s="10">
        <v>1</v>
      </c>
      <c r="G44" s="11">
        <v>1</v>
      </c>
      <c r="H44" s="11">
        <v>1</v>
      </c>
      <c r="I44" s="11">
        <v>1</v>
      </c>
      <c r="J44" s="11">
        <v>0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0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0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11">
        <v>1</v>
      </c>
      <c r="AE44" s="11">
        <v>0</v>
      </c>
      <c r="AF44" s="11">
        <v>1</v>
      </c>
      <c r="AG44" s="11">
        <v>1</v>
      </c>
      <c r="AH44" s="11">
        <v>1</v>
      </c>
      <c r="AI44" s="11">
        <v>1</v>
      </c>
      <c r="AJ44" s="47">
        <v>1</v>
      </c>
      <c r="AK44" s="13">
        <f>COUNTIF(F44:AJ44,1)</f>
        <v>26</v>
      </c>
      <c r="AM44" s="53"/>
      <c r="AN44" s="87" t="s">
        <v>50</v>
      </c>
      <c r="AO44" s="63"/>
      <c r="AP44" s="63"/>
      <c r="AQ44" s="84"/>
      <c r="AS44" s="53"/>
      <c r="AT44" s="63"/>
      <c r="AU44" s="63"/>
      <c r="AV44" s="63"/>
    </row>
    <row r="45" spans="2:49" ht="14.1" customHeight="1" x14ac:dyDescent="0.15">
      <c r="B45" s="89"/>
      <c r="C45" s="94" t="s">
        <v>5</v>
      </c>
      <c r="D45" s="95"/>
      <c r="E45" s="96"/>
      <c r="F45" s="14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48">
        <v>0</v>
      </c>
      <c r="AK45" s="17">
        <f>COUNTIF(F45:AJ45,1)</f>
        <v>20</v>
      </c>
    </row>
    <row r="46" spans="2:49" ht="14.1" customHeight="1" x14ac:dyDescent="0.15">
      <c r="B46" s="89"/>
      <c r="C46" s="99" t="s">
        <v>6</v>
      </c>
      <c r="D46" s="100"/>
      <c r="E46" s="18" t="s">
        <v>7</v>
      </c>
      <c r="F46" s="49">
        <v>2</v>
      </c>
      <c r="G46" s="50">
        <v>2</v>
      </c>
      <c r="H46" s="50">
        <v>2</v>
      </c>
      <c r="I46" s="50">
        <v>2</v>
      </c>
      <c r="J46" s="50">
        <v>2</v>
      </c>
      <c r="K46" s="50">
        <v>2</v>
      </c>
      <c r="L46" s="50">
        <v>2</v>
      </c>
      <c r="M46" s="50">
        <v>2</v>
      </c>
      <c r="N46" s="50">
        <v>2</v>
      </c>
      <c r="O46" s="50">
        <v>2</v>
      </c>
      <c r="P46" s="50">
        <v>2</v>
      </c>
      <c r="Q46" s="50">
        <v>2</v>
      </c>
      <c r="R46" s="50">
        <v>2</v>
      </c>
      <c r="S46" s="50">
        <v>2</v>
      </c>
      <c r="T46" s="50">
        <v>2</v>
      </c>
      <c r="U46" s="50">
        <v>1</v>
      </c>
      <c r="V46" s="50">
        <v>1</v>
      </c>
      <c r="W46" s="50">
        <v>1</v>
      </c>
      <c r="X46" s="50">
        <v>1</v>
      </c>
      <c r="Y46" s="50">
        <v>1</v>
      </c>
      <c r="Z46" s="50">
        <v>1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1">
        <v>0</v>
      </c>
      <c r="AK46" s="52">
        <f>COUNTIF(F46:AJ46,1)</f>
        <v>6</v>
      </c>
    </row>
    <row r="47" spans="2:49" ht="14.1" customHeight="1" x14ac:dyDescent="0.15">
      <c r="B47" s="89"/>
      <c r="C47" s="54" t="s">
        <v>8</v>
      </c>
      <c r="D47" s="55"/>
      <c r="E47" s="25" t="s">
        <v>9</v>
      </c>
      <c r="F47" s="26">
        <f>F48+F49</f>
        <v>34900</v>
      </c>
      <c r="G47" s="27">
        <f t="shared" ref="G47:AJ47" si="214">G48+G49</f>
        <v>34900</v>
      </c>
      <c r="H47" s="27">
        <f t="shared" si="214"/>
        <v>34900</v>
      </c>
      <c r="I47" s="27">
        <f t="shared" si="214"/>
        <v>34900</v>
      </c>
      <c r="J47" s="27">
        <f t="shared" si="214"/>
        <v>30500</v>
      </c>
      <c r="K47" s="27">
        <f t="shared" si="214"/>
        <v>34900</v>
      </c>
      <c r="L47" s="27">
        <f t="shared" si="214"/>
        <v>34900</v>
      </c>
      <c r="M47" s="27">
        <f t="shared" si="214"/>
        <v>34900</v>
      </c>
      <c r="N47" s="27">
        <f t="shared" si="214"/>
        <v>34900</v>
      </c>
      <c r="O47" s="27">
        <f t="shared" si="214"/>
        <v>34900</v>
      </c>
      <c r="P47" s="27">
        <f t="shared" si="214"/>
        <v>34900</v>
      </c>
      <c r="Q47" s="27">
        <f t="shared" si="214"/>
        <v>30500</v>
      </c>
      <c r="R47" s="27">
        <f t="shared" si="214"/>
        <v>30500</v>
      </c>
      <c r="S47" s="27">
        <f t="shared" si="214"/>
        <v>34900</v>
      </c>
      <c r="T47" s="27">
        <f t="shared" si="214"/>
        <v>34900</v>
      </c>
      <c r="U47" s="27">
        <f t="shared" si="214"/>
        <v>16100</v>
      </c>
      <c r="V47" s="27">
        <f t="shared" si="214"/>
        <v>16100</v>
      </c>
      <c r="W47" s="27">
        <f t="shared" si="214"/>
        <v>16100</v>
      </c>
      <c r="X47" s="27">
        <f t="shared" si="214"/>
        <v>17100</v>
      </c>
      <c r="Y47" s="27">
        <f t="shared" si="214"/>
        <v>16100</v>
      </c>
      <c r="Z47" s="27">
        <f t="shared" si="214"/>
        <v>0</v>
      </c>
      <c r="AA47" s="27">
        <f t="shared" si="214"/>
        <v>0</v>
      </c>
      <c r="AB47" s="27">
        <f t="shared" si="214"/>
        <v>0</v>
      </c>
      <c r="AC47" s="27">
        <f t="shared" si="214"/>
        <v>0</v>
      </c>
      <c r="AD47" s="27">
        <f t="shared" si="214"/>
        <v>0</v>
      </c>
      <c r="AE47" s="27">
        <f t="shared" si="214"/>
        <v>0</v>
      </c>
      <c r="AF47" s="27">
        <f t="shared" si="214"/>
        <v>0</v>
      </c>
      <c r="AG47" s="27">
        <f t="shared" si="214"/>
        <v>0</v>
      </c>
      <c r="AH47" s="27">
        <f t="shared" si="214"/>
        <v>0</v>
      </c>
      <c r="AI47" s="27">
        <f t="shared" si="214"/>
        <v>0</v>
      </c>
      <c r="AJ47" s="56">
        <f t="shared" si="214"/>
        <v>0</v>
      </c>
      <c r="AK47" s="29">
        <f>SUM(F47:AJ47)</f>
        <v>591800</v>
      </c>
      <c r="AM47" s="30"/>
      <c r="AN47" s="30" t="s">
        <v>10</v>
      </c>
      <c r="AO47" s="30" t="s">
        <v>11</v>
      </c>
      <c r="AP47" s="30" t="s">
        <v>12</v>
      </c>
      <c r="AS47" s="30"/>
      <c r="AT47" s="30" t="s">
        <v>10</v>
      </c>
      <c r="AU47" s="30" t="s">
        <v>11</v>
      </c>
      <c r="AV47" s="30" t="s">
        <v>12</v>
      </c>
    </row>
    <row r="48" spans="2:49" ht="14.1" customHeight="1" x14ac:dyDescent="0.15">
      <c r="B48" s="89"/>
      <c r="C48" s="32"/>
      <c r="D48" s="33" t="s">
        <v>13</v>
      </c>
      <c r="E48" s="34" t="s">
        <v>9</v>
      </c>
      <c r="F48" s="35">
        <f>IF(F45=1,IF(F44=1,IF(F46=1,($AN48),($AN49)),0),0)</f>
        <v>19900</v>
      </c>
      <c r="G48" s="36">
        <f t="shared" ref="G48:AJ48" si="215">IF(G45=1,IF(G44=1,IF(G46=1,($AN48),($AN49)),0),0)</f>
        <v>19900</v>
      </c>
      <c r="H48" s="36">
        <f t="shared" si="215"/>
        <v>19900</v>
      </c>
      <c r="I48" s="36">
        <f t="shared" si="215"/>
        <v>19900</v>
      </c>
      <c r="J48" s="36">
        <f t="shared" si="215"/>
        <v>0</v>
      </c>
      <c r="K48" s="36">
        <f t="shared" si="215"/>
        <v>19900</v>
      </c>
      <c r="L48" s="36">
        <f t="shared" si="215"/>
        <v>19900</v>
      </c>
      <c r="M48" s="36">
        <f t="shared" si="215"/>
        <v>19900</v>
      </c>
      <c r="N48" s="36">
        <f t="shared" si="215"/>
        <v>19900</v>
      </c>
      <c r="O48" s="36">
        <f t="shared" si="215"/>
        <v>19900</v>
      </c>
      <c r="P48" s="36">
        <f t="shared" si="215"/>
        <v>19900</v>
      </c>
      <c r="Q48" s="36">
        <f t="shared" si="215"/>
        <v>0</v>
      </c>
      <c r="R48" s="36">
        <f t="shared" si="215"/>
        <v>0</v>
      </c>
      <c r="S48" s="36">
        <f t="shared" si="215"/>
        <v>19900</v>
      </c>
      <c r="T48" s="36">
        <f t="shared" si="215"/>
        <v>19900</v>
      </c>
      <c r="U48" s="36">
        <f t="shared" si="215"/>
        <v>9300</v>
      </c>
      <c r="V48" s="36">
        <f t="shared" si="215"/>
        <v>9300</v>
      </c>
      <c r="W48" s="36">
        <f t="shared" si="215"/>
        <v>9300</v>
      </c>
      <c r="X48" s="36">
        <f t="shared" si="215"/>
        <v>0</v>
      </c>
      <c r="Y48" s="36">
        <f t="shared" si="215"/>
        <v>9300</v>
      </c>
      <c r="Z48" s="36">
        <f t="shared" si="215"/>
        <v>0</v>
      </c>
      <c r="AA48" s="36">
        <f t="shared" si="215"/>
        <v>0</v>
      </c>
      <c r="AB48" s="36">
        <f t="shared" si="215"/>
        <v>0</v>
      </c>
      <c r="AC48" s="36">
        <f t="shared" si="215"/>
        <v>0</v>
      </c>
      <c r="AD48" s="36">
        <f t="shared" si="215"/>
        <v>0</v>
      </c>
      <c r="AE48" s="36">
        <f t="shared" si="215"/>
        <v>0</v>
      </c>
      <c r="AF48" s="36">
        <f t="shared" si="215"/>
        <v>0</v>
      </c>
      <c r="AG48" s="36">
        <f t="shared" si="215"/>
        <v>0</v>
      </c>
      <c r="AH48" s="36">
        <f t="shared" si="215"/>
        <v>0</v>
      </c>
      <c r="AI48" s="36">
        <f t="shared" si="215"/>
        <v>0</v>
      </c>
      <c r="AJ48" s="57">
        <f t="shared" si="215"/>
        <v>0</v>
      </c>
      <c r="AK48" s="38">
        <f t="shared" ref="AK48:AK49" si="216">SUM(F48:AJ48)</f>
        <v>276000</v>
      </c>
      <c r="AM48" s="30" t="s">
        <v>14</v>
      </c>
      <c r="AN48" s="83">
        <f t="shared" ref="AN48:AP48" si="217">AN54</f>
        <v>9300</v>
      </c>
      <c r="AO48" s="83">
        <f t="shared" si="217"/>
        <v>6800</v>
      </c>
      <c r="AP48" s="83">
        <f t="shared" si="217"/>
        <v>17100</v>
      </c>
      <c r="AS48" s="30" t="s">
        <v>14</v>
      </c>
      <c r="AT48" s="39"/>
      <c r="AU48" s="39"/>
      <c r="AV48" s="39"/>
    </row>
    <row r="49" spans="2:48" ht="14.1" customHeight="1" thickBot="1" x14ac:dyDescent="0.2">
      <c r="B49" s="101"/>
      <c r="C49" s="40"/>
      <c r="D49" s="41" t="s">
        <v>15</v>
      </c>
      <c r="E49" s="42" t="s">
        <v>9</v>
      </c>
      <c r="F49" s="43">
        <f>IF(F45=1,IF(F44=1,IF(F46=1,$AO48,$AO49),IF(F46=1,$AP48,$AP49)),0)</f>
        <v>15000</v>
      </c>
      <c r="G49" s="44">
        <f t="shared" ref="G49:AJ49" si="218">IF(G45=1,IF(G44=1,IF(G46=1,$AO48,$AO49),IF(G46=1,$AP48,$AP49)),0)</f>
        <v>15000</v>
      </c>
      <c r="H49" s="44">
        <f t="shared" si="218"/>
        <v>15000</v>
      </c>
      <c r="I49" s="44">
        <f t="shared" si="218"/>
        <v>15000</v>
      </c>
      <c r="J49" s="44">
        <f t="shared" si="218"/>
        <v>30500</v>
      </c>
      <c r="K49" s="44">
        <f t="shared" si="218"/>
        <v>15000</v>
      </c>
      <c r="L49" s="44">
        <f t="shared" si="218"/>
        <v>15000</v>
      </c>
      <c r="M49" s="44">
        <f t="shared" si="218"/>
        <v>15000</v>
      </c>
      <c r="N49" s="44">
        <f t="shared" si="218"/>
        <v>15000</v>
      </c>
      <c r="O49" s="44">
        <f t="shared" si="218"/>
        <v>15000</v>
      </c>
      <c r="P49" s="44">
        <f t="shared" si="218"/>
        <v>15000</v>
      </c>
      <c r="Q49" s="44">
        <f t="shared" si="218"/>
        <v>30500</v>
      </c>
      <c r="R49" s="44">
        <f t="shared" si="218"/>
        <v>30500</v>
      </c>
      <c r="S49" s="44">
        <f t="shared" si="218"/>
        <v>15000</v>
      </c>
      <c r="T49" s="44">
        <f t="shared" si="218"/>
        <v>15000</v>
      </c>
      <c r="U49" s="44">
        <f t="shared" si="218"/>
        <v>6800</v>
      </c>
      <c r="V49" s="44">
        <f t="shared" si="218"/>
        <v>6800</v>
      </c>
      <c r="W49" s="44">
        <f t="shared" si="218"/>
        <v>6800</v>
      </c>
      <c r="X49" s="44">
        <f t="shared" si="218"/>
        <v>17100</v>
      </c>
      <c r="Y49" s="44">
        <f t="shared" si="218"/>
        <v>6800</v>
      </c>
      <c r="Z49" s="44">
        <f t="shared" si="218"/>
        <v>0</v>
      </c>
      <c r="AA49" s="44">
        <f t="shared" si="218"/>
        <v>0</v>
      </c>
      <c r="AB49" s="44">
        <f t="shared" si="218"/>
        <v>0</v>
      </c>
      <c r="AC49" s="44">
        <f t="shared" si="218"/>
        <v>0</v>
      </c>
      <c r="AD49" s="44">
        <f t="shared" si="218"/>
        <v>0</v>
      </c>
      <c r="AE49" s="44">
        <f t="shared" si="218"/>
        <v>0</v>
      </c>
      <c r="AF49" s="44">
        <f t="shared" si="218"/>
        <v>0</v>
      </c>
      <c r="AG49" s="44">
        <f t="shared" si="218"/>
        <v>0</v>
      </c>
      <c r="AH49" s="44">
        <f t="shared" si="218"/>
        <v>0</v>
      </c>
      <c r="AI49" s="44">
        <f t="shared" si="218"/>
        <v>0</v>
      </c>
      <c r="AJ49" s="58">
        <f t="shared" si="218"/>
        <v>0</v>
      </c>
      <c r="AK49" s="46">
        <f t="shared" si="216"/>
        <v>315800</v>
      </c>
      <c r="AM49" s="30" t="s">
        <v>16</v>
      </c>
      <c r="AN49" s="39">
        <f>ROUND((1-$D$4)*AT49,-2)</f>
        <v>19900</v>
      </c>
      <c r="AO49" s="39">
        <f t="shared" ref="AO49" si="219">ROUND((1-$D$4)*AU49,-2)</f>
        <v>15000</v>
      </c>
      <c r="AP49" s="39">
        <f t="shared" ref="AP49" si="220">ROUND((1-$D$4)*AV49,-2)</f>
        <v>30500</v>
      </c>
      <c r="AQ49" s="84"/>
      <c r="AS49" s="30" t="s">
        <v>16</v>
      </c>
      <c r="AT49" s="39">
        <v>82900</v>
      </c>
      <c r="AU49" s="39">
        <v>62400</v>
      </c>
      <c r="AV49" s="39">
        <v>127000</v>
      </c>
    </row>
    <row r="50" spans="2:48" ht="14.1" customHeight="1" x14ac:dyDescent="0.15">
      <c r="B50" s="97" t="s">
        <v>43</v>
      </c>
      <c r="C50" s="91" t="s">
        <v>4</v>
      </c>
      <c r="D50" s="92"/>
      <c r="E50" s="93"/>
      <c r="F50" s="10">
        <v>1</v>
      </c>
      <c r="G50" s="11">
        <v>0</v>
      </c>
      <c r="H50" s="11">
        <v>0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0</v>
      </c>
      <c r="O50" s="11">
        <v>1</v>
      </c>
      <c r="P50" s="11">
        <v>1</v>
      </c>
      <c r="Q50" s="11">
        <v>1</v>
      </c>
      <c r="R50" s="11">
        <v>1</v>
      </c>
      <c r="S50" s="11">
        <v>1</v>
      </c>
      <c r="T50" s="11">
        <v>1</v>
      </c>
      <c r="U50" s="11">
        <v>0</v>
      </c>
      <c r="V50" s="11">
        <v>1</v>
      </c>
      <c r="W50" s="11">
        <v>1</v>
      </c>
      <c r="X50" s="11">
        <v>1</v>
      </c>
      <c r="Y50" s="11">
        <v>1</v>
      </c>
      <c r="Z50" s="11">
        <v>1</v>
      </c>
      <c r="AA50" s="11">
        <v>0</v>
      </c>
      <c r="AB50" s="11">
        <v>0</v>
      </c>
      <c r="AC50" s="11">
        <v>1</v>
      </c>
      <c r="AD50" s="11">
        <v>1</v>
      </c>
      <c r="AE50" s="11">
        <v>1</v>
      </c>
      <c r="AF50" s="11">
        <v>1</v>
      </c>
      <c r="AG50" s="11">
        <v>1</v>
      </c>
      <c r="AH50" s="11">
        <v>1</v>
      </c>
      <c r="AI50" s="11">
        <v>0</v>
      </c>
      <c r="AJ50" s="12"/>
      <c r="AK50" s="13">
        <f>COUNTIF(F50:AI50,1)</f>
        <v>23</v>
      </c>
      <c r="AN50" s="84" t="s">
        <v>51</v>
      </c>
      <c r="AP50" s="84"/>
    </row>
    <row r="51" spans="2:48" ht="14.1" customHeight="1" x14ac:dyDescent="0.15">
      <c r="B51" s="89"/>
      <c r="C51" s="94" t="s">
        <v>5</v>
      </c>
      <c r="D51" s="95"/>
      <c r="E51" s="96"/>
      <c r="F51" s="14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1</v>
      </c>
      <c r="AG51" s="15">
        <v>1</v>
      </c>
      <c r="AH51" s="15">
        <v>1</v>
      </c>
      <c r="AI51" s="15">
        <v>1</v>
      </c>
      <c r="AJ51" s="16"/>
      <c r="AK51" s="17">
        <f>COUNTIF(F51:AI51,1)</f>
        <v>18</v>
      </c>
    </row>
    <row r="52" spans="2:48" ht="14.1" customHeight="1" x14ac:dyDescent="0.15">
      <c r="B52" s="89"/>
      <c r="C52" s="99" t="s">
        <v>6</v>
      </c>
      <c r="D52" s="100"/>
      <c r="E52" s="18" t="s">
        <v>7</v>
      </c>
      <c r="F52" s="49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1</v>
      </c>
      <c r="Q52" s="50">
        <v>1</v>
      </c>
      <c r="R52" s="50">
        <v>1</v>
      </c>
      <c r="S52" s="50">
        <v>1</v>
      </c>
      <c r="T52" s="50">
        <v>1</v>
      </c>
      <c r="U52" s="50">
        <v>1</v>
      </c>
      <c r="V52" s="50">
        <v>1</v>
      </c>
      <c r="W52" s="50">
        <v>1</v>
      </c>
      <c r="X52" s="50">
        <v>1</v>
      </c>
      <c r="Y52" s="50">
        <v>1</v>
      </c>
      <c r="Z52" s="50">
        <v>1</v>
      </c>
      <c r="AA52" s="50">
        <v>1</v>
      </c>
      <c r="AB52" s="50">
        <v>1</v>
      </c>
      <c r="AC52" s="50">
        <v>1</v>
      </c>
      <c r="AD52" s="50">
        <v>1</v>
      </c>
      <c r="AE52" s="50">
        <v>1</v>
      </c>
      <c r="AF52" s="50">
        <v>1</v>
      </c>
      <c r="AG52" s="50">
        <v>1</v>
      </c>
      <c r="AH52" s="50">
        <v>1</v>
      </c>
      <c r="AI52" s="50">
        <v>1</v>
      </c>
      <c r="AJ52" s="59"/>
      <c r="AK52" s="52">
        <f>COUNTIF(F52:AI52,1)</f>
        <v>20</v>
      </c>
    </row>
    <row r="53" spans="2:48" ht="14.1" customHeight="1" x14ac:dyDescent="0.15">
      <c r="B53" s="89"/>
      <c r="C53" s="54" t="s">
        <v>8</v>
      </c>
      <c r="D53" s="55"/>
      <c r="E53" s="25" t="s">
        <v>9</v>
      </c>
      <c r="F53" s="26">
        <f>F54+F55</f>
        <v>0</v>
      </c>
      <c r="G53" s="27">
        <f t="shared" ref="G53:AI53" si="221">G54+G55</f>
        <v>0</v>
      </c>
      <c r="H53" s="27">
        <f t="shared" si="221"/>
        <v>0</v>
      </c>
      <c r="I53" s="27">
        <f t="shared" si="221"/>
        <v>0</v>
      </c>
      <c r="J53" s="27">
        <f t="shared" si="221"/>
        <v>0</v>
      </c>
      <c r="K53" s="27">
        <f t="shared" si="221"/>
        <v>0</v>
      </c>
      <c r="L53" s="27">
        <f t="shared" si="221"/>
        <v>0</v>
      </c>
      <c r="M53" s="27">
        <f t="shared" si="221"/>
        <v>0</v>
      </c>
      <c r="N53" s="27">
        <f t="shared" si="221"/>
        <v>0</v>
      </c>
      <c r="O53" s="27">
        <f t="shared" si="221"/>
        <v>0</v>
      </c>
      <c r="P53" s="27">
        <f t="shared" si="221"/>
        <v>0</v>
      </c>
      <c r="Q53" s="27">
        <f t="shared" si="221"/>
        <v>0</v>
      </c>
      <c r="R53" s="27">
        <f t="shared" si="221"/>
        <v>16100</v>
      </c>
      <c r="S53" s="27">
        <f t="shared" si="221"/>
        <v>16100</v>
      </c>
      <c r="T53" s="27">
        <f t="shared" si="221"/>
        <v>16100</v>
      </c>
      <c r="U53" s="27">
        <f t="shared" si="221"/>
        <v>17100</v>
      </c>
      <c r="V53" s="27">
        <f t="shared" si="221"/>
        <v>16100</v>
      </c>
      <c r="W53" s="27">
        <f t="shared" si="221"/>
        <v>16100</v>
      </c>
      <c r="X53" s="27">
        <f t="shared" si="221"/>
        <v>16100</v>
      </c>
      <c r="Y53" s="27">
        <f t="shared" si="221"/>
        <v>16100</v>
      </c>
      <c r="Z53" s="27">
        <f t="shared" si="221"/>
        <v>16100</v>
      </c>
      <c r="AA53" s="27">
        <f t="shared" si="221"/>
        <v>17100</v>
      </c>
      <c r="AB53" s="27">
        <f t="shared" si="221"/>
        <v>17100</v>
      </c>
      <c r="AC53" s="27">
        <f t="shared" si="221"/>
        <v>16100</v>
      </c>
      <c r="AD53" s="27">
        <f t="shared" si="221"/>
        <v>16100</v>
      </c>
      <c r="AE53" s="27">
        <f t="shared" si="221"/>
        <v>16100</v>
      </c>
      <c r="AF53" s="27">
        <f t="shared" si="221"/>
        <v>16100</v>
      </c>
      <c r="AG53" s="27">
        <f t="shared" si="221"/>
        <v>16100</v>
      </c>
      <c r="AH53" s="27">
        <f t="shared" si="221"/>
        <v>16100</v>
      </c>
      <c r="AI53" s="27">
        <f t="shared" si="221"/>
        <v>17100</v>
      </c>
      <c r="AJ53" s="64"/>
      <c r="AK53" s="29">
        <f t="shared" ref="AK53:AK55" si="222">SUM(F53:AJ53)</f>
        <v>293800</v>
      </c>
      <c r="AM53" s="30"/>
      <c r="AN53" s="30" t="s">
        <v>10</v>
      </c>
      <c r="AO53" s="30" t="s">
        <v>11</v>
      </c>
      <c r="AP53" s="30" t="s">
        <v>12</v>
      </c>
      <c r="AQ53" s="84"/>
      <c r="AS53" s="30"/>
      <c r="AT53" s="30" t="s">
        <v>10</v>
      </c>
      <c r="AU53" s="30" t="s">
        <v>11</v>
      </c>
      <c r="AV53" s="30" t="s">
        <v>12</v>
      </c>
    </row>
    <row r="54" spans="2:48" ht="14.1" customHeight="1" x14ac:dyDescent="0.15">
      <c r="B54" s="89"/>
      <c r="C54" s="32"/>
      <c r="D54" s="33" t="s">
        <v>13</v>
      </c>
      <c r="E54" s="34" t="s">
        <v>9</v>
      </c>
      <c r="F54" s="35">
        <f>IF(F51=1,IF(F50=1,IF(F52=1,($AN54),($AN55)),0),0)</f>
        <v>0</v>
      </c>
      <c r="G54" s="36">
        <f t="shared" ref="G54:AI54" si="223">IF(G51=1,IF(G50=1,IF(G52=1,($AN54),($AN55)),0),0)</f>
        <v>0</v>
      </c>
      <c r="H54" s="36">
        <f t="shared" si="223"/>
        <v>0</v>
      </c>
      <c r="I54" s="36">
        <f t="shared" si="223"/>
        <v>0</v>
      </c>
      <c r="J54" s="36">
        <f t="shared" si="223"/>
        <v>0</v>
      </c>
      <c r="K54" s="36">
        <f t="shared" si="223"/>
        <v>0</v>
      </c>
      <c r="L54" s="36">
        <f t="shared" si="223"/>
        <v>0</v>
      </c>
      <c r="M54" s="36">
        <f t="shared" si="223"/>
        <v>0</v>
      </c>
      <c r="N54" s="36">
        <f t="shared" si="223"/>
        <v>0</v>
      </c>
      <c r="O54" s="36">
        <f t="shared" si="223"/>
        <v>0</v>
      </c>
      <c r="P54" s="36">
        <f t="shared" si="223"/>
        <v>0</v>
      </c>
      <c r="Q54" s="36">
        <f t="shared" si="223"/>
        <v>0</v>
      </c>
      <c r="R54" s="36">
        <f t="shared" si="223"/>
        <v>9300</v>
      </c>
      <c r="S54" s="36">
        <f t="shared" si="223"/>
        <v>9300</v>
      </c>
      <c r="T54" s="36">
        <f t="shared" si="223"/>
        <v>9300</v>
      </c>
      <c r="U54" s="36">
        <f t="shared" si="223"/>
        <v>0</v>
      </c>
      <c r="V54" s="36">
        <f t="shared" si="223"/>
        <v>9300</v>
      </c>
      <c r="W54" s="36">
        <f t="shared" si="223"/>
        <v>9300</v>
      </c>
      <c r="X54" s="36">
        <f t="shared" si="223"/>
        <v>9300</v>
      </c>
      <c r="Y54" s="36">
        <f t="shared" si="223"/>
        <v>9300</v>
      </c>
      <c r="Z54" s="36">
        <f t="shared" si="223"/>
        <v>9300</v>
      </c>
      <c r="AA54" s="36">
        <f t="shared" si="223"/>
        <v>0</v>
      </c>
      <c r="AB54" s="36">
        <f t="shared" si="223"/>
        <v>0</v>
      </c>
      <c r="AC54" s="36">
        <f t="shared" si="223"/>
        <v>9300</v>
      </c>
      <c r="AD54" s="36">
        <f t="shared" si="223"/>
        <v>9300</v>
      </c>
      <c r="AE54" s="36">
        <f t="shared" si="223"/>
        <v>9300</v>
      </c>
      <c r="AF54" s="36">
        <f t="shared" si="223"/>
        <v>9300</v>
      </c>
      <c r="AG54" s="36">
        <f t="shared" si="223"/>
        <v>9300</v>
      </c>
      <c r="AH54" s="36">
        <f t="shared" si="223"/>
        <v>9300</v>
      </c>
      <c r="AI54" s="36">
        <f t="shared" si="223"/>
        <v>0</v>
      </c>
      <c r="AJ54" s="65"/>
      <c r="AK54" s="38">
        <f t="shared" si="222"/>
        <v>130200</v>
      </c>
      <c r="AM54" s="30" t="s">
        <v>14</v>
      </c>
      <c r="AN54" s="39">
        <f>ROUND((1-$D$4)*AT54,-2)</f>
        <v>9300</v>
      </c>
      <c r="AO54" s="39">
        <f t="shared" ref="AO54" si="224">ROUND((1-$D$4)*AU54,-2)</f>
        <v>6800</v>
      </c>
      <c r="AP54" s="39">
        <f t="shared" ref="AP54" si="225">ROUND((1-$D$4)*AV54,-2)</f>
        <v>17100</v>
      </c>
      <c r="AQ54" s="84"/>
      <c r="AS54" s="30" t="s">
        <v>14</v>
      </c>
      <c r="AT54" s="39">
        <v>38800</v>
      </c>
      <c r="AU54" s="39">
        <v>28400</v>
      </c>
      <c r="AV54" s="39">
        <v>71300</v>
      </c>
    </row>
    <row r="55" spans="2:48" ht="14.1" customHeight="1" thickBot="1" x14ac:dyDescent="0.2">
      <c r="B55" s="101"/>
      <c r="C55" s="40"/>
      <c r="D55" s="41" t="s">
        <v>15</v>
      </c>
      <c r="E55" s="42" t="s">
        <v>9</v>
      </c>
      <c r="F55" s="43">
        <f>IF(F51=1,IF(F50=1,IF(F52=1,$AO54,$AO55),IF(F52=1,$AP54,$AP55)),0)</f>
        <v>0</v>
      </c>
      <c r="G55" s="44">
        <f t="shared" ref="G55:AI55" si="226">IF(G51=1,IF(G50=1,IF(G52=1,$AO54,$AO55),IF(G52=1,$AP54,$AP55)),0)</f>
        <v>0</v>
      </c>
      <c r="H55" s="44">
        <f t="shared" si="226"/>
        <v>0</v>
      </c>
      <c r="I55" s="44">
        <f t="shared" si="226"/>
        <v>0</v>
      </c>
      <c r="J55" s="44">
        <f t="shared" si="226"/>
        <v>0</v>
      </c>
      <c r="K55" s="44">
        <f t="shared" si="226"/>
        <v>0</v>
      </c>
      <c r="L55" s="44">
        <f t="shared" si="226"/>
        <v>0</v>
      </c>
      <c r="M55" s="44">
        <f t="shared" si="226"/>
        <v>0</v>
      </c>
      <c r="N55" s="44">
        <f t="shared" si="226"/>
        <v>0</v>
      </c>
      <c r="O55" s="44">
        <f t="shared" si="226"/>
        <v>0</v>
      </c>
      <c r="P55" s="44">
        <f t="shared" si="226"/>
        <v>0</v>
      </c>
      <c r="Q55" s="44">
        <f t="shared" si="226"/>
        <v>0</v>
      </c>
      <c r="R55" s="44">
        <f t="shared" si="226"/>
        <v>6800</v>
      </c>
      <c r="S55" s="44">
        <f t="shared" si="226"/>
        <v>6800</v>
      </c>
      <c r="T55" s="44">
        <f t="shared" si="226"/>
        <v>6800</v>
      </c>
      <c r="U55" s="44">
        <f t="shared" si="226"/>
        <v>17100</v>
      </c>
      <c r="V55" s="44">
        <f t="shared" si="226"/>
        <v>6800</v>
      </c>
      <c r="W55" s="44">
        <f t="shared" si="226"/>
        <v>6800</v>
      </c>
      <c r="X55" s="44">
        <f t="shared" si="226"/>
        <v>6800</v>
      </c>
      <c r="Y55" s="44">
        <f t="shared" si="226"/>
        <v>6800</v>
      </c>
      <c r="Z55" s="44">
        <f t="shared" si="226"/>
        <v>6800</v>
      </c>
      <c r="AA55" s="44">
        <f t="shared" si="226"/>
        <v>17100</v>
      </c>
      <c r="AB55" s="44">
        <f t="shared" si="226"/>
        <v>17100</v>
      </c>
      <c r="AC55" s="44">
        <f t="shared" si="226"/>
        <v>6800</v>
      </c>
      <c r="AD55" s="44">
        <f t="shared" si="226"/>
        <v>6800</v>
      </c>
      <c r="AE55" s="44">
        <f t="shared" si="226"/>
        <v>6800</v>
      </c>
      <c r="AF55" s="44">
        <f t="shared" si="226"/>
        <v>6800</v>
      </c>
      <c r="AG55" s="44">
        <f t="shared" si="226"/>
        <v>6800</v>
      </c>
      <c r="AH55" s="44">
        <f t="shared" si="226"/>
        <v>6800</v>
      </c>
      <c r="AI55" s="44">
        <f t="shared" si="226"/>
        <v>17100</v>
      </c>
      <c r="AJ55" s="66"/>
      <c r="AK55" s="46">
        <f t="shared" si="222"/>
        <v>163600</v>
      </c>
      <c r="AM55" s="30" t="s">
        <v>16</v>
      </c>
      <c r="AN55" s="83">
        <f t="shared" ref="AN55:AP55" si="227">AN49</f>
        <v>19900</v>
      </c>
      <c r="AO55" s="83">
        <f t="shared" si="227"/>
        <v>15000</v>
      </c>
      <c r="AP55" s="83">
        <f t="shared" si="227"/>
        <v>30500</v>
      </c>
      <c r="AQ55" s="84"/>
      <c r="AS55" s="30" t="s">
        <v>16</v>
      </c>
      <c r="AT55" s="39"/>
      <c r="AU55" s="39"/>
      <c r="AV55" s="39"/>
    </row>
    <row r="56" spans="2:48" ht="14.1" customHeight="1" x14ac:dyDescent="0.15">
      <c r="B56" s="97" t="s">
        <v>44</v>
      </c>
      <c r="C56" s="91" t="s">
        <v>4</v>
      </c>
      <c r="D56" s="92"/>
      <c r="E56" s="93"/>
      <c r="F56" s="10">
        <v>1</v>
      </c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0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0</v>
      </c>
      <c r="AA56" s="11">
        <v>1</v>
      </c>
      <c r="AB56" s="11">
        <v>1</v>
      </c>
      <c r="AC56" s="11">
        <v>1</v>
      </c>
      <c r="AD56" s="11">
        <v>1</v>
      </c>
      <c r="AE56" s="11">
        <v>1</v>
      </c>
      <c r="AF56" s="11">
        <v>1</v>
      </c>
      <c r="AG56" s="11">
        <v>0</v>
      </c>
      <c r="AH56" s="11">
        <v>0</v>
      </c>
      <c r="AI56" s="11">
        <v>0</v>
      </c>
      <c r="AJ56" s="47">
        <v>0</v>
      </c>
      <c r="AK56" s="13">
        <f>COUNTIF(F56:AJ56,1)</f>
        <v>24</v>
      </c>
      <c r="AN56" s="84" t="s">
        <v>52</v>
      </c>
      <c r="AQ56" s="84"/>
    </row>
    <row r="57" spans="2:48" ht="14.1" customHeight="1" x14ac:dyDescent="0.15">
      <c r="B57" s="89"/>
      <c r="C57" s="94" t="s">
        <v>5</v>
      </c>
      <c r="D57" s="95"/>
      <c r="E57" s="96"/>
      <c r="F57" s="14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>
        <v>1</v>
      </c>
      <c r="AE57" s="15">
        <v>1</v>
      </c>
      <c r="AF57" s="15">
        <v>1</v>
      </c>
      <c r="AG57" s="15">
        <v>1</v>
      </c>
      <c r="AH57" s="15">
        <v>1</v>
      </c>
      <c r="AI57" s="15">
        <v>1</v>
      </c>
      <c r="AJ57" s="48">
        <v>1</v>
      </c>
      <c r="AK57" s="17">
        <f>COUNTIF(F57:AJ57,1)</f>
        <v>31</v>
      </c>
      <c r="AQ57" s="84"/>
    </row>
    <row r="58" spans="2:48" ht="14.1" customHeight="1" x14ac:dyDescent="0.15">
      <c r="B58" s="89"/>
      <c r="C58" s="99" t="s">
        <v>6</v>
      </c>
      <c r="D58" s="100"/>
      <c r="E58" s="18" t="s">
        <v>7</v>
      </c>
      <c r="F58" s="49">
        <v>1</v>
      </c>
      <c r="G58" s="50">
        <v>1</v>
      </c>
      <c r="H58" s="50">
        <v>1</v>
      </c>
      <c r="I58" s="50">
        <v>1</v>
      </c>
      <c r="J58" s="50">
        <v>1</v>
      </c>
      <c r="K58" s="50">
        <v>1</v>
      </c>
      <c r="L58" s="50">
        <v>1</v>
      </c>
      <c r="M58" s="50">
        <v>1</v>
      </c>
      <c r="N58" s="50">
        <v>1</v>
      </c>
      <c r="O58" s="50">
        <v>1</v>
      </c>
      <c r="P58" s="50">
        <v>2</v>
      </c>
      <c r="Q58" s="50">
        <v>2</v>
      </c>
      <c r="R58" s="50">
        <v>2</v>
      </c>
      <c r="S58" s="50">
        <v>2</v>
      </c>
      <c r="T58" s="50">
        <v>2</v>
      </c>
      <c r="U58" s="50">
        <v>2</v>
      </c>
      <c r="V58" s="50">
        <v>2</v>
      </c>
      <c r="W58" s="50">
        <v>2</v>
      </c>
      <c r="X58" s="50">
        <v>2</v>
      </c>
      <c r="Y58" s="50">
        <v>2</v>
      </c>
      <c r="Z58" s="50">
        <v>2</v>
      </c>
      <c r="AA58" s="50">
        <v>2</v>
      </c>
      <c r="AB58" s="50">
        <v>2</v>
      </c>
      <c r="AC58" s="50">
        <v>2</v>
      </c>
      <c r="AD58" s="50">
        <v>2</v>
      </c>
      <c r="AE58" s="50">
        <v>2</v>
      </c>
      <c r="AF58" s="50">
        <v>2</v>
      </c>
      <c r="AG58" s="50">
        <v>2</v>
      </c>
      <c r="AH58" s="50">
        <v>2</v>
      </c>
      <c r="AI58" s="50">
        <v>2</v>
      </c>
      <c r="AJ58" s="51">
        <v>2</v>
      </c>
      <c r="AK58" s="52">
        <f>COUNTIF(F58:AJ58,1)</f>
        <v>10</v>
      </c>
      <c r="AQ58" s="84"/>
    </row>
    <row r="59" spans="2:48" ht="14.1" customHeight="1" x14ac:dyDescent="0.15">
      <c r="B59" s="89"/>
      <c r="C59" s="54" t="s">
        <v>8</v>
      </c>
      <c r="D59" s="55"/>
      <c r="E59" s="25" t="s">
        <v>9</v>
      </c>
      <c r="F59" s="26">
        <f>F60+F61</f>
        <v>17400</v>
      </c>
      <c r="G59" s="27">
        <f t="shared" ref="G59:AJ59" si="228">G60+G61</f>
        <v>17400</v>
      </c>
      <c r="H59" s="27">
        <f t="shared" si="228"/>
        <v>17400</v>
      </c>
      <c r="I59" s="27">
        <f t="shared" si="228"/>
        <v>17400</v>
      </c>
      <c r="J59" s="27">
        <f t="shared" si="228"/>
        <v>17400</v>
      </c>
      <c r="K59" s="27">
        <f t="shared" si="228"/>
        <v>17400</v>
      </c>
      <c r="L59" s="27">
        <f t="shared" si="228"/>
        <v>19200</v>
      </c>
      <c r="M59" s="27">
        <f t="shared" si="228"/>
        <v>17400</v>
      </c>
      <c r="N59" s="27">
        <f t="shared" si="228"/>
        <v>17400</v>
      </c>
      <c r="O59" s="27">
        <f t="shared" si="228"/>
        <v>17400</v>
      </c>
      <c r="P59" s="27">
        <f t="shared" si="228"/>
        <v>39000</v>
      </c>
      <c r="Q59" s="27">
        <f t="shared" si="228"/>
        <v>39000</v>
      </c>
      <c r="R59" s="27">
        <f t="shared" si="228"/>
        <v>39000</v>
      </c>
      <c r="S59" s="27">
        <f t="shared" si="228"/>
        <v>30400</v>
      </c>
      <c r="T59" s="27">
        <f t="shared" si="228"/>
        <v>39000</v>
      </c>
      <c r="U59" s="27">
        <f t="shared" si="228"/>
        <v>39000</v>
      </c>
      <c r="V59" s="27">
        <f t="shared" si="228"/>
        <v>39000</v>
      </c>
      <c r="W59" s="27">
        <f t="shared" si="228"/>
        <v>39000</v>
      </c>
      <c r="X59" s="27">
        <f t="shared" si="228"/>
        <v>39000</v>
      </c>
      <c r="Y59" s="27">
        <f t="shared" si="228"/>
        <v>39000</v>
      </c>
      <c r="Z59" s="27">
        <f t="shared" si="228"/>
        <v>30400</v>
      </c>
      <c r="AA59" s="27">
        <f t="shared" si="228"/>
        <v>39000</v>
      </c>
      <c r="AB59" s="27">
        <f t="shared" si="228"/>
        <v>39000</v>
      </c>
      <c r="AC59" s="27">
        <f t="shared" si="228"/>
        <v>39000</v>
      </c>
      <c r="AD59" s="27">
        <f t="shared" si="228"/>
        <v>39000</v>
      </c>
      <c r="AE59" s="27">
        <f t="shared" si="228"/>
        <v>39000</v>
      </c>
      <c r="AF59" s="27">
        <f t="shared" si="228"/>
        <v>39000</v>
      </c>
      <c r="AG59" s="27">
        <f t="shared" si="228"/>
        <v>30400</v>
      </c>
      <c r="AH59" s="27">
        <f t="shared" si="228"/>
        <v>30400</v>
      </c>
      <c r="AI59" s="27">
        <f t="shared" si="228"/>
        <v>30400</v>
      </c>
      <c r="AJ59" s="56">
        <f t="shared" si="228"/>
        <v>30400</v>
      </c>
      <c r="AK59" s="29">
        <f>SUM(F59:AJ59)</f>
        <v>943200</v>
      </c>
      <c r="AM59" s="30"/>
      <c r="AN59" s="30" t="s">
        <v>10</v>
      </c>
      <c r="AO59" s="30" t="s">
        <v>11</v>
      </c>
      <c r="AP59" s="30" t="s">
        <v>12</v>
      </c>
      <c r="AQ59" s="84"/>
      <c r="AS59" s="30"/>
      <c r="AT59" s="30" t="s">
        <v>10</v>
      </c>
      <c r="AU59" s="30" t="s">
        <v>11</v>
      </c>
      <c r="AV59" s="30" t="s">
        <v>12</v>
      </c>
    </row>
    <row r="60" spans="2:48" ht="14.1" customHeight="1" x14ac:dyDescent="0.15">
      <c r="B60" s="89"/>
      <c r="C60" s="32"/>
      <c r="D60" s="33" t="s">
        <v>13</v>
      </c>
      <c r="E60" s="34" t="s">
        <v>9</v>
      </c>
      <c r="F60" s="35">
        <f>IF(F57=1,IF(F56=1,IF(F58=1,($AN60),($AN61)),0),0)</f>
        <v>9800</v>
      </c>
      <c r="G60" s="36">
        <f t="shared" ref="G60:AJ60" si="229">IF(G57=1,IF(G56=1,IF(G58=1,($AN60),($AN61)),0),0)</f>
        <v>9800</v>
      </c>
      <c r="H60" s="36">
        <f t="shared" si="229"/>
        <v>9800</v>
      </c>
      <c r="I60" s="36">
        <f t="shared" si="229"/>
        <v>9800</v>
      </c>
      <c r="J60" s="36">
        <f t="shared" si="229"/>
        <v>9800</v>
      </c>
      <c r="K60" s="36">
        <f t="shared" si="229"/>
        <v>9800</v>
      </c>
      <c r="L60" s="36">
        <f t="shared" si="229"/>
        <v>0</v>
      </c>
      <c r="M60" s="36">
        <f t="shared" si="229"/>
        <v>9800</v>
      </c>
      <c r="N60" s="36">
        <f t="shared" si="229"/>
        <v>9800</v>
      </c>
      <c r="O60" s="36">
        <f t="shared" si="229"/>
        <v>9800</v>
      </c>
      <c r="P60" s="36">
        <f t="shared" si="229"/>
        <v>22500</v>
      </c>
      <c r="Q60" s="36">
        <f t="shared" si="229"/>
        <v>22500</v>
      </c>
      <c r="R60" s="36">
        <f t="shared" si="229"/>
        <v>22500</v>
      </c>
      <c r="S60" s="36">
        <f t="shared" si="229"/>
        <v>0</v>
      </c>
      <c r="T60" s="36">
        <f t="shared" si="229"/>
        <v>22500</v>
      </c>
      <c r="U60" s="36">
        <f t="shared" si="229"/>
        <v>22500</v>
      </c>
      <c r="V60" s="36">
        <f t="shared" si="229"/>
        <v>22500</v>
      </c>
      <c r="W60" s="36">
        <f t="shared" si="229"/>
        <v>22500</v>
      </c>
      <c r="X60" s="36">
        <f t="shared" si="229"/>
        <v>22500</v>
      </c>
      <c r="Y60" s="36">
        <f t="shared" si="229"/>
        <v>22500</v>
      </c>
      <c r="Z60" s="36">
        <f t="shared" si="229"/>
        <v>0</v>
      </c>
      <c r="AA60" s="36">
        <f t="shared" si="229"/>
        <v>22500</v>
      </c>
      <c r="AB60" s="36">
        <f t="shared" si="229"/>
        <v>22500</v>
      </c>
      <c r="AC60" s="36">
        <f t="shared" si="229"/>
        <v>22500</v>
      </c>
      <c r="AD60" s="36">
        <f t="shared" si="229"/>
        <v>22500</v>
      </c>
      <c r="AE60" s="36">
        <f t="shared" si="229"/>
        <v>22500</v>
      </c>
      <c r="AF60" s="36">
        <f t="shared" si="229"/>
        <v>22500</v>
      </c>
      <c r="AG60" s="36">
        <f t="shared" si="229"/>
        <v>0</v>
      </c>
      <c r="AH60" s="36">
        <f t="shared" si="229"/>
        <v>0</v>
      </c>
      <c r="AI60" s="36">
        <f t="shared" si="229"/>
        <v>0</v>
      </c>
      <c r="AJ60" s="57">
        <f t="shared" si="229"/>
        <v>0</v>
      </c>
      <c r="AK60" s="38">
        <f>SUM(F60:AJ60)</f>
        <v>425700</v>
      </c>
      <c r="AM60" s="30" t="s">
        <v>14</v>
      </c>
      <c r="AN60" s="39">
        <f t="shared" ref="AN60:AP61" si="230">ROUND((1-$D$4)*AT60,-2)</f>
        <v>9800</v>
      </c>
      <c r="AO60" s="39">
        <f t="shared" si="230"/>
        <v>7600</v>
      </c>
      <c r="AP60" s="39">
        <f t="shared" si="230"/>
        <v>19200</v>
      </c>
      <c r="AQ60" s="84"/>
      <c r="AS60" s="30" t="s">
        <v>14</v>
      </c>
      <c r="AT60" s="39">
        <v>40800</v>
      </c>
      <c r="AU60" s="39">
        <v>31800</v>
      </c>
      <c r="AV60" s="39">
        <v>79800</v>
      </c>
    </row>
    <row r="61" spans="2:48" ht="14.1" customHeight="1" thickBot="1" x14ac:dyDescent="0.2">
      <c r="B61" s="101"/>
      <c r="C61" s="40"/>
      <c r="D61" s="41" t="s">
        <v>15</v>
      </c>
      <c r="E61" s="42" t="s">
        <v>9</v>
      </c>
      <c r="F61" s="43">
        <f>IF(F57=1,IF(F56=1,IF(F58=1,$AO60,$AO61),IF(F58=1,$AP60,$AP61)),0)</f>
        <v>7600</v>
      </c>
      <c r="G61" s="44">
        <f t="shared" ref="G61:AJ61" si="231">IF(G57=1,IF(G56=1,IF(G58=1,$AO60,$AO61),IF(G58=1,$AP60,$AP61)),0)</f>
        <v>7600</v>
      </c>
      <c r="H61" s="44">
        <f t="shared" si="231"/>
        <v>7600</v>
      </c>
      <c r="I61" s="44">
        <f t="shared" si="231"/>
        <v>7600</v>
      </c>
      <c r="J61" s="44">
        <f t="shared" si="231"/>
        <v>7600</v>
      </c>
      <c r="K61" s="44">
        <f t="shared" si="231"/>
        <v>7600</v>
      </c>
      <c r="L61" s="44">
        <f t="shared" si="231"/>
        <v>19200</v>
      </c>
      <c r="M61" s="44">
        <f t="shared" si="231"/>
        <v>7600</v>
      </c>
      <c r="N61" s="44">
        <f t="shared" si="231"/>
        <v>7600</v>
      </c>
      <c r="O61" s="44">
        <f t="shared" si="231"/>
        <v>7600</v>
      </c>
      <c r="P61" s="44">
        <f t="shared" si="231"/>
        <v>16500</v>
      </c>
      <c r="Q61" s="44">
        <f t="shared" si="231"/>
        <v>16500</v>
      </c>
      <c r="R61" s="44">
        <f t="shared" si="231"/>
        <v>16500</v>
      </c>
      <c r="S61" s="44">
        <f t="shared" si="231"/>
        <v>30400</v>
      </c>
      <c r="T61" s="44">
        <f t="shared" si="231"/>
        <v>16500</v>
      </c>
      <c r="U61" s="44">
        <f t="shared" si="231"/>
        <v>16500</v>
      </c>
      <c r="V61" s="44">
        <f t="shared" si="231"/>
        <v>16500</v>
      </c>
      <c r="W61" s="44">
        <f t="shared" si="231"/>
        <v>16500</v>
      </c>
      <c r="X61" s="44">
        <f t="shared" si="231"/>
        <v>16500</v>
      </c>
      <c r="Y61" s="44">
        <f t="shared" si="231"/>
        <v>16500</v>
      </c>
      <c r="Z61" s="44">
        <f t="shared" si="231"/>
        <v>30400</v>
      </c>
      <c r="AA61" s="44">
        <f t="shared" si="231"/>
        <v>16500</v>
      </c>
      <c r="AB61" s="44">
        <f t="shared" si="231"/>
        <v>16500</v>
      </c>
      <c r="AC61" s="44">
        <f t="shared" si="231"/>
        <v>16500</v>
      </c>
      <c r="AD61" s="44">
        <f t="shared" si="231"/>
        <v>16500</v>
      </c>
      <c r="AE61" s="44">
        <f t="shared" si="231"/>
        <v>16500</v>
      </c>
      <c r="AF61" s="44">
        <f t="shared" si="231"/>
        <v>16500</v>
      </c>
      <c r="AG61" s="44">
        <f t="shared" si="231"/>
        <v>30400</v>
      </c>
      <c r="AH61" s="44">
        <f t="shared" si="231"/>
        <v>30400</v>
      </c>
      <c r="AI61" s="44">
        <f t="shared" si="231"/>
        <v>30400</v>
      </c>
      <c r="AJ61" s="58">
        <f t="shared" si="231"/>
        <v>30400</v>
      </c>
      <c r="AK61" s="46">
        <f>SUM(F61:AJ61)</f>
        <v>517500</v>
      </c>
      <c r="AM61" s="30" t="s">
        <v>16</v>
      </c>
      <c r="AN61" s="39">
        <f t="shared" si="230"/>
        <v>22500</v>
      </c>
      <c r="AO61" s="39">
        <f t="shared" si="230"/>
        <v>16500</v>
      </c>
      <c r="AP61" s="39">
        <f t="shared" si="230"/>
        <v>30400</v>
      </c>
      <c r="AQ61" s="84"/>
      <c r="AS61" s="30" t="s">
        <v>16</v>
      </c>
      <c r="AT61" s="39">
        <v>93900</v>
      </c>
      <c r="AU61" s="39">
        <v>68700</v>
      </c>
      <c r="AV61" s="39">
        <v>126500</v>
      </c>
    </row>
    <row r="62" spans="2:48" ht="14.1" customHeight="1" x14ac:dyDescent="0.15">
      <c r="B62" s="97" t="s">
        <v>45</v>
      </c>
      <c r="C62" s="91" t="s">
        <v>4</v>
      </c>
      <c r="D62" s="92"/>
      <c r="E62" s="93"/>
      <c r="F62" s="10">
        <v>0</v>
      </c>
      <c r="G62" s="11">
        <v>0</v>
      </c>
      <c r="H62" s="11">
        <v>1</v>
      </c>
      <c r="I62" s="11">
        <v>0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0</v>
      </c>
      <c r="Q62" s="11">
        <v>0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0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>
        <v>0</v>
      </c>
      <c r="AE62" s="11">
        <v>1</v>
      </c>
      <c r="AF62" s="11">
        <v>1</v>
      </c>
      <c r="AG62" s="11">
        <v>1</v>
      </c>
      <c r="AH62" s="11">
        <v>1</v>
      </c>
      <c r="AI62" s="11">
        <v>1</v>
      </c>
      <c r="AJ62" s="47">
        <v>1</v>
      </c>
      <c r="AK62" s="13">
        <f>COUNTIF(F62:AJ62,1)</f>
        <v>24</v>
      </c>
      <c r="AN62" s="84"/>
      <c r="AQ62" s="84"/>
    </row>
    <row r="63" spans="2:48" ht="14.1" customHeight="1" x14ac:dyDescent="0.15">
      <c r="B63" s="89"/>
      <c r="C63" s="94" t="s">
        <v>5</v>
      </c>
      <c r="D63" s="95"/>
      <c r="E63" s="96"/>
      <c r="F63" s="14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5">
        <v>1</v>
      </c>
      <c r="AF63" s="15">
        <v>1</v>
      </c>
      <c r="AG63" s="15">
        <v>1</v>
      </c>
      <c r="AH63" s="15">
        <v>1</v>
      </c>
      <c r="AI63" s="15">
        <v>1</v>
      </c>
      <c r="AJ63" s="48">
        <v>1</v>
      </c>
      <c r="AK63" s="17">
        <f>COUNTIF(F63:AJ63,1)</f>
        <v>31</v>
      </c>
      <c r="AQ63" s="84"/>
    </row>
    <row r="64" spans="2:48" ht="14.1" customHeight="1" x14ac:dyDescent="0.15">
      <c r="B64" s="89"/>
      <c r="C64" s="99" t="s">
        <v>6</v>
      </c>
      <c r="D64" s="100"/>
      <c r="E64" s="18" t="s">
        <v>7</v>
      </c>
      <c r="F64" s="49">
        <v>2</v>
      </c>
      <c r="G64" s="50">
        <v>2</v>
      </c>
      <c r="H64" s="50">
        <v>2</v>
      </c>
      <c r="I64" s="50">
        <v>2</v>
      </c>
      <c r="J64" s="50">
        <v>2</v>
      </c>
      <c r="K64" s="50">
        <v>2</v>
      </c>
      <c r="L64" s="50">
        <v>2</v>
      </c>
      <c r="M64" s="50">
        <v>2</v>
      </c>
      <c r="N64" s="50">
        <v>2</v>
      </c>
      <c r="O64" s="50">
        <v>2</v>
      </c>
      <c r="P64" s="50">
        <v>1</v>
      </c>
      <c r="Q64" s="50">
        <v>1</v>
      </c>
      <c r="R64" s="50">
        <v>1</v>
      </c>
      <c r="S64" s="50">
        <v>1</v>
      </c>
      <c r="T64" s="50">
        <v>1</v>
      </c>
      <c r="U64" s="50">
        <v>1</v>
      </c>
      <c r="V64" s="50">
        <v>1</v>
      </c>
      <c r="W64" s="50">
        <v>1</v>
      </c>
      <c r="X64" s="50">
        <v>1</v>
      </c>
      <c r="Y64" s="50">
        <v>1</v>
      </c>
      <c r="Z64" s="50">
        <v>1</v>
      </c>
      <c r="AA64" s="50">
        <v>1</v>
      </c>
      <c r="AB64" s="50">
        <v>1</v>
      </c>
      <c r="AC64" s="50">
        <v>1</v>
      </c>
      <c r="AD64" s="50">
        <v>1</v>
      </c>
      <c r="AE64" s="50">
        <v>1</v>
      </c>
      <c r="AF64" s="50">
        <v>1</v>
      </c>
      <c r="AG64" s="50">
        <v>1</v>
      </c>
      <c r="AH64" s="50">
        <v>1</v>
      </c>
      <c r="AI64" s="50">
        <v>1</v>
      </c>
      <c r="AJ64" s="51">
        <v>2</v>
      </c>
      <c r="AK64" s="52">
        <f>COUNTIF(F64:AJ64,1)</f>
        <v>20</v>
      </c>
      <c r="AQ64" s="84"/>
    </row>
    <row r="65" spans="2:48" ht="14.1" customHeight="1" x14ac:dyDescent="0.15">
      <c r="B65" s="89"/>
      <c r="C65" s="54" t="s">
        <v>8</v>
      </c>
      <c r="D65" s="55"/>
      <c r="E65" s="25" t="s">
        <v>9</v>
      </c>
      <c r="F65" s="26">
        <f>F66+F67</f>
        <v>30400</v>
      </c>
      <c r="G65" s="27">
        <f t="shared" ref="G65:AJ65" si="232">G66+G67</f>
        <v>30400</v>
      </c>
      <c r="H65" s="27">
        <f t="shared" si="232"/>
        <v>39000</v>
      </c>
      <c r="I65" s="27">
        <f t="shared" si="232"/>
        <v>30400</v>
      </c>
      <c r="J65" s="27">
        <f t="shared" si="232"/>
        <v>39000</v>
      </c>
      <c r="K65" s="27">
        <f t="shared" si="232"/>
        <v>39000</v>
      </c>
      <c r="L65" s="27">
        <f t="shared" si="232"/>
        <v>39000</v>
      </c>
      <c r="M65" s="27">
        <f t="shared" si="232"/>
        <v>39000</v>
      </c>
      <c r="N65" s="27">
        <f t="shared" si="232"/>
        <v>39000</v>
      </c>
      <c r="O65" s="27">
        <f t="shared" si="232"/>
        <v>39000</v>
      </c>
      <c r="P65" s="27">
        <f t="shared" si="232"/>
        <v>17700</v>
      </c>
      <c r="Q65" s="27">
        <f t="shared" si="232"/>
        <v>17700</v>
      </c>
      <c r="R65" s="27">
        <f t="shared" si="232"/>
        <v>16600</v>
      </c>
      <c r="S65" s="27">
        <f t="shared" si="232"/>
        <v>16600</v>
      </c>
      <c r="T65" s="27">
        <f t="shared" si="232"/>
        <v>16600</v>
      </c>
      <c r="U65" s="27">
        <f t="shared" si="232"/>
        <v>16600</v>
      </c>
      <c r="V65" s="27">
        <f t="shared" si="232"/>
        <v>16600</v>
      </c>
      <c r="W65" s="27">
        <f t="shared" si="232"/>
        <v>17700</v>
      </c>
      <c r="X65" s="27">
        <f t="shared" si="232"/>
        <v>16600</v>
      </c>
      <c r="Y65" s="27">
        <f t="shared" si="232"/>
        <v>16600</v>
      </c>
      <c r="Z65" s="27">
        <f t="shared" si="232"/>
        <v>16600</v>
      </c>
      <c r="AA65" s="27">
        <f t="shared" si="232"/>
        <v>16600</v>
      </c>
      <c r="AB65" s="27">
        <f t="shared" si="232"/>
        <v>16600</v>
      </c>
      <c r="AC65" s="27">
        <f t="shared" si="232"/>
        <v>16600</v>
      </c>
      <c r="AD65" s="27">
        <f t="shared" si="232"/>
        <v>17700</v>
      </c>
      <c r="AE65" s="27">
        <f t="shared" si="232"/>
        <v>16600</v>
      </c>
      <c r="AF65" s="27">
        <f t="shared" si="232"/>
        <v>16600</v>
      </c>
      <c r="AG65" s="27">
        <f t="shared" si="232"/>
        <v>16600</v>
      </c>
      <c r="AH65" s="27">
        <f t="shared" si="232"/>
        <v>16600</v>
      </c>
      <c r="AI65" s="27">
        <f t="shared" si="232"/>
        <v>16600</v>
      </c>
      <c r="AJ65" s="56">
        <f t="shared" si="232"/>
        <v>39000</v>
      </c>
      <c r="AK65" s="29">
        <f>SUM(F65:AJ65)</f>
        <v>739600</v>
      </c>
      <c r="AM65" s="30"/>
      <c r="AN65" s="30" t="s">
        <v>10</v>
      </c>
      <c r="AO65" s="30" t="s">
        <v>11</v>
      </c>
      <c r="AP65" s="30" t="s">
        <v>12</v>
      </c>
      <c r="AQ65" s="84"/>
      <c r="AS65" s="30"/>
      <c r="AT65" s="30" t="s">
        <v>10</v>
      </c>
      <c r="AU65" s="30" t="s">
        <v>11</v>
      </c>
      <c r="AV65" s="30" t="s">
        <v>12</v>
      </c>
    </row>
    <row r="66" spans="2:48" ht="14.1" customHeight="1" x14ac:dyDescent="0.15">
      <c r="B66" s="89"/>
      <c r="C66" s="32"/>
      <c r="D66" s="33" t="s">
        <v>13</v>
      </c>
      <c r="E66" s="34" t="s">
        <v>9</v>
      </c>
      <c r="F66" s="35">
        <f>IF(F63=1,IF(F62=1,IF(F64=1,($AN66),($AN67)),0),0)</f>
        <v>0</v>
      </c>
      <c r="G66" s="36">
        <f t="shared" ref="G66:AJ66" si="233">IF(G63=1,IF(G62=1,IF(G64=1,($AN66),($AN67)),0),0)</f>
        <v>0</v>
      </c>
      <c r="H66" s="36">
        <f t="shared" si="233"/>
        <v>22500</v>
      </c>
      <c r="I66" s="36">
        <f t="shared" si="233"/>
        <v>0</v>
      </c>
      <c r="J66" s="36">
        <f t="shared" si="233"/>
        <v>22500</v>
      </c>
      <c r="K66" s="36">
        <f t="shared" si="233"/>
        <v>22500</v>
      </c>
      <c r="L66" s="36">
        <f t="shared" si="233"/>
        <v>22500</v>
      </c>
      <c r="M66" s="36">
        <f t="shared" si="233"/>
        <v>22500</v>
      </c>
      <c r="N66" s="36">
        <f t="shared" si="233"/>
        <v>22500</v>
      </c>
      <c r="O66" s="36">
        <f t="shared" si="233"/>
        <v>22500</v>
      </c>
      <c r="P66" s="36">
        <f t="shared" si="233"/>
        <v>0</v>
      </c>
      <c r="Q66" s="36">
        <f t="shared" si="233"/>
        <v>0</v>
      </c>
      <c r="R66" s="36">
        <f t="shared" si="233"/>
        <v>9300</v>
      </c>
      <c r="S66" s="36">
        <f t="shared" si="233"/>
        <v>9300</v>
      </c>
      <c r="T66" s="36">
        <f t="shared" si="233"/>
        <v>9300</v>
      </c>
      <c r="U66" s="36">
        <f t="shared" si="233"/>
        <v>9300</v>
      </c>
      <c r="V66" s="36">
        <f t="shared" si="233"/>
        <v>9300</v>
      </c>
      <c r="W66" s="36">
        <f t="shared" si="233"/>
        <v>0</v>
      </c>
      <c r="X66" s="36">
        <f t="shared" si="233"/>
        <v>9300</v>
      </c>
      <c r="Y66" s="36">
        <f t="shared" si="233"/>
        <v>9300</v>
      </c>
      <c r="Z66" s="36">
        <f t="shared" si="233"/>
        <v>9300</v>
      </c>
      <c r="AA66" s="36">
        <f t="shared" si="233"/>
        <v>9300</v>
      </c>
      <c r="AB66" s="36">
        <f t="shared" si="233"/>
        <v>9300</v>
      </c>
      <c r="AC66" s="36">
        <f t="shared" si="233"/>
        <v>9300</v>
      </c>
      <c r="AD66" s="36">
        <f t="shared" si="233"/>
        <v>0</v>
      </c>
      <c r="AE66" s="36">
        <f t="shared" si="233"/>
        <v>9300</v>
      </c>
      <c r="AF66" s="36">
        <f t="shared" si="233"/>
        <v>9300</v>
      </c>
      <c r="AG66" s="36">
        <f t="shared" si="233"/>
        <v>9300</v>
      </c>
      <c r="AH66" s="36">
        <f t="shared" si="233"/>
        <v>9300</v>
      </c>
      <c r="AI66" s="36">
        <f t="shared" si="233"/>
        <v>9300</v>
      </c>
      <c r="AJ66" s="57">
        <f t="shared" si="233"/>
        <v>22500</v>
      </c>
      <c r="AK66" s="38">
        <f t="shared" ref="AK66:AK67" si="234">SUM(F66:AJ66)</f>
        <v>328800</v>
      </c>
      <c r="AM66" s="30" t="s">
        <v>14</v>
      </c>
      <c r="AN66" s="39">
        <f>ROUND((1-$D$4)*AT66,-2)</f>
        <v>9300</v>
      </c>
      <c r="AO66" s="39">
        <f t="shared" ref="AO66:AP66" si="235">ROUND((1-$D$4)*AU66,-2)</f>
        <v>7300</v>
      </c>
      <c r="AP66" s="39">
        <f t="shared" si="235"/>
        <v>17700</v>
      </c>
      <c r="AQ66" s="84"/>
      <c r="AS66" s="30" t="s">
        <v>14</v>
      </c>
      <c r="AT66" s="39">
        <v>38900</v>
      </c>
      <c r="AU66" s="39">
        <v>30600</v>
      </c>
      <c r="AV66" s="39">
        <v>73600</v>
      </c>
    </row>
    <row r="67" spans="2:48" ht="14.1" customHeight="1" thickBot="1" x14ac:dyDescent="0.2">
      <c r="B67" s="101"/>
      <c r="C67" s="40"/>
      <c r="D67" s="41" t="s">
        <v>15</v>
      </c>
      <c r="E67" s="42" t="s">
        <v>9</v>
      </c>
      <c r="F67" s="43">
        <f>IF(F63=1,IF(F62=1,IF(F64=1,$AO66,$AO67),IF(F64=1,$AP66,$AP67)),0)</f>
        <v>30400</v>
      </c>
      <c r="G67" s="44">
        <f t="shared" ref="G67:AJ67" si="236">IF(G63=1,IF(G62=1,IF(G64=1,$AO66,$AO67),IF(G64=1,$AP66,$AP67)),0)</f>
        <v>30400</v>
      </c>
      <c r="H67" s="44">
        <f t="shared" si="236"/>
        <v>16500</v>
      </c>
      <c r="I67" s="44">
        <f t="shared" si="236"/>
        <v>30400</v>
      </c>
      <c r="J67" s="44">
        <f t="shared" si="236"/>
        <v>16500</v>
      </c>
      <c r="K67" s="44">
        <f t="shared" si="236"/>
        <v>16500</v>
      </c>
      <c r="L67" s="44">
        <f t="shared" si="236"/>
        <v>16500</v>
      </c>
      <c r="M67" s="44">
        <f t="shared" si="236"/>
        <v>16500</v>
      </c>
      <c r="N67" s="44">
        <f t="shared" si="236"/>
        <v>16500</v>
      </c>
      <c r="O67" s="44">
        <f t="shared" si="236"/>
        <v>16500</v>
      </c>
      <c r="P67" s="44">
        <f t="shared" si="236"/>
        <v>17700</v>
      </c>
      <c r="Q67" s="44">
        <f t="shared" si="236"/>
        <v>17700</v>
      </c>
      <c r="R67" s="44">
        <f t="shared" si="236"/>
        <v>7300</v>
      </c>
      <c r="S67" s="44">
        <f t="shared" si="236"/>
        <v>7300</v>
      </c>
      <c r="T67" s="44">
        <f t="shared" si="236"/>
        <v>7300</v>
      </c>
      <c r="U67" s="44">
        <f t="shared" si="236"/>
        <v>7300</v>
      </c>
      <c r="V67" s="44">
        <f t="shared" si="236"/>
        <v>7300</v>
      </c>
      <c r="W67" s="44">
        <f t="shared" si="236"/>
        <v>17700</v>
      </c>
      <c r="X67" s="44">
        <f t="shared" si="236"/>
        <v>7300</v>
      </c>
      <c r="Y67" s="44">
        <f t="shared" si="236"/>
        <v>7300</v>
      </c>
      <c r="Z67" s="44">
        <f t="shared" si="236"/>
        <v>7300</v>
      </c>
      <c r="AA67" s="44">
        <f t="shared" si="236"/>
        <v>7300</v>
      </c>
      <c r="AB67" s="44">
        <f t="shared" si="236"/>
        <v>7300</v>
      </c>
      <c r="AC67" s="44">
        <f t="shared" si="236"/>
        <v>7300</v>
      </c>
      <c r="AD67" s="44">
        <f t="shared" si="236"/>
        <v>17700</v>
      </c>
      <c r="AE67" s="44">
        <f t="shared" si="236"/>
        <v>7300</v>
      </c>
      <c r="AF67" s="44">
        <f t="shared" si="236"/>
        <v>7300</v>
      </c>
      <c r="AG67" s="44">
        <f t="shared" si="236"/>
        <v>7300</v>
      </c>
      <c r="AH67" s="44">
        <f t="shared" si="236"/>
        <v>7300</v>
      </c>
      <c r="AI67" s="44">
        <f t="shared" si="236"/>
        <v>7300</v>
      </c>
      <c r="AJ67" s="58">
        <f t="shared" si="236"/>
        <v>16500</v>
      </c>
      <c r="AK67" s="46">
        <f t="shared" si="234"/>
        <v>410800</v>
      </c>
      <c r="AM67" s="30" t="s">
        <v>16</v>
      </c>
      <c r="AN67" s="83">
        <f t="shared" ref="AN67:AP67" si="237">AN61</f>
        <v>22500</v>
      </c>
      <c r="AO67" s="83">
        <f t="shared" si="237"/>
        <v>16500</v>
      </c>
      <c r="AP67" s="83">
        <f t="shared" si="237"/>
        <v>30400</v>
      </c>
      <c r="AQ67" s="84"/>
      <c r="AS67" s="30" t="s">
        <v>16</v>
      </c>
      <c r="AT67" s="39"/>
      <c r="AU67" s="39"/>
      <c r="AV67" s="39"/>
    </row>
    <row r="68" spans="2:48" ht="14.1" customHeight="1" x14ac:dyDescent="0.15">
      <c r="B68" s="97" t="s">
        <v>46</v>
      </c>
      <c r="C68" s="91" t="s">
        <v>4</v>
      </c>
      <c r="D68" s="92"/>
      <c r="E68" s="93"/>
      <c r="F68" s="10">
        <v>1</v>
      </c>
      <c r="G68" s="11">
        <v>1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0</v>
      </c>
      <c r="N68" s="11">
        <v>1</v>
      </c>
      <c r="O68" s="11">
        <v>1</v>
      </c>
      <c r="P68" s="11">
        <v>0</v>
      </c>
      <c r="Q68" s="11">
        <v>1</v>
      </c>
      <c r="R68" s="11">
        <v>1</v>
      </c>
      <c r="S68" s="11">
        <v>1</v>
      </c>
      <c r="T68" s="11">
        <v>0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0</v>
      </c>
      <c r="AB68" s="11">
        <v>0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67"/>
      <c r="AI68" s="67"/>
      <c r="AJ68" s="68"/>
      <c r="AK68" s="13">
        <f>COUNTIF(F68:AG68,1)</f>
        <v>23</v>
      </c>
      <c r="AN68" s="84" t="s">
        <v>53</v>
      </c>
      <c r="AQ68" s="84"/>
    </row>
    <row r="69" spans="2:48" ht="14.1" customHeight="1" x14ac:dyDescent="0.15">
      <c r="B69" s="89"/>
      <c r="C69" s="94" t="s">
        <v>5</v>
      </c>
      <c r="D69" s="95"/>
      <c r="E69" s="96"/>
      <c r="F69" s="14">
        <v>1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>
        <v>1</v>
      </c>
      <c r="AE69" s="15">
        <v>1</v>
      </c>
      <c r="AF69" s="15">
        <v>1</v>
      </c>
      <c r="AG69" s="15">
        <v>1</v>
      </c>
      <c r="AH69" s="69"/>
      <c r="AI69" s="69"/>
      <c r="AJ69" s="16"/>
      <c r="AK69" s="17">
        <f>COUNTIF(F69:AG69,1)</f>
        <v>28</v>
      </c>
      <c r="AQ69" s="84"/>
    </row>
    <row r="70" spans="2:48" ht="14.1" customHeight="1" x14ac:dyDescent="0.15">
      <c r="B70" s="89"/>
      <c r="C70" s="99" t="s">
        <v>6</v>
      </c>
      <c r="D70" s="100"/>
      <c r="E70" s="18" t="s">
        <v>7</v>
      </c>
      <c r="F70" s="49">
        <v>2</v>
      </c>
      <c r="G70" s="50">
        <v>2</v>
      </c>
      <c r="H70" s="50">
        <v>2</v>
      </c>
      <c r="I70" s="50">
        <v>2</v>
      </c>
      <c r="J70" s="50">
        <v>2</v>
      </c>
      <c r="K70" s="50">
        <v>2</v>
      </c>
      <c r="L70" s="50">
        <v>2</v>
      </c>
      <c r="M70" s="50">
        <v>2</v>
      </c>
      <c r="N70" s="50">
        <v>2</v>
      </c>
      <c r="O70" s="50">
        <v>2</v>
      </c>
      <c r="P70" s="50">
        <v>2</v>
      </c>
      <c r="Q70" s="50">
        <v>2</v>
      </c>
      <c r="R70" s="50">
        <v>2</v>
      </c>
      <c r="S70" s="50">
        <v>2</v>
      </c>
      <c r="T70" s="50">
        <v>2</v>
      </c>
      <c r="U70" s="50">
        <v>2</v>
      </c>
      <c r="V70" s="50">
        <v>2</v>
      </c>
      <c r="W70" s="50">
        <v>2</v>
      </c>
      <c r="X70" s="50">
        <v>2</v>
      </c>
      <c r="Y70" s="50">
        <v>2</v>
      </c>
      <c r="Z70" s="50">
        <v>2</v>
      </c>
      <c r="AA70" s="50">
        <v>2</v>
      </c>
      <c r="AB70" s="50">
        <v>2</v>
      </c>
      <c r="AC70" s="50">
        <v>2</v>
      </c>
      <c r="AD70" s="50">
        <v>2</v>
      </c>
      <c r="AE70" s="50">
        <v>2</v>
      </c>
      <c r="AF70" s="50">
        <v>2</v>
      </c>
      <c r="AG70" s="50">
        <v>1</v>
      </c>
      <c r="AH70" s="70"/>
      <c r="AI70" s="70"/>
      <c r="AJ70" s="71"/>
      <c r="AK70" s="52">
        <f>COUNTIF(F70:AG70,1)</f>
        <v>1</v>
      </c>
      <c r="AQ70" s="84"/>
    </row>
    <row r="71" spans="2:48" ht="14.1" customHeight="1" x14ac:dyDescent="0.15">
      <c r="B71" s="89"/>
      <c r="C71" s="54" t="s">
        <v>8</v>
      </c>
      <c r="D71" s="55"/>
      <c r="E71" s="25" t="s">
        <v>9</v>
      </c>
      <c r="F71" s="26">
        <f>F72+F73</f>
        <v>39000</v>
      </c>
      <c r="G71" s="27">
        <f t="shared" ref="G71:AG71" si="238">G72+G73</f>
        <v>39000</v>
      </c>
      <c r="H71" s="27">
        <f t="shared" si="238"/>
        <v>39000</v>
      </c>
      <c r="I71" s="27">
        <f t="shared" si="238"/>
        <v>39000</v>
      </c>
      <c r="J71" s="27">
        <f t="shared" si="238"/>
        <v>39000</v>
      </c>
      <c r="K71" s="27">
        <f t="shared" si="238"/>
        <v>39000</v>
      </c>
      <c r="L71" s="27">
        <f t="shared" si="238"/>
        <v>39000</v>
      </c>
      <c r="M71" s="27">
        <f t="shared" si="238"/>
        <v>30400</v>
      </c>
      <c r="N71" s="27">
        <f t="shared" si="238"/>
        <v>39000</v>
      </c>
      <c r="O71" s="27">
        <f t="shared" si="238"/>
        <v>39000</v>
      </c>
      <c r="P71" s="27">
        <f t="shared" si="238"/>
        <v>30400</v>
      </c>
      <c r="Q71" s="27">
        <f t="shared" si="238"/>
        <v>39000</v>
      </c>
      <c r="R71" s="27">
        <f t="shared" si="238"/>
        <v>39000</v>
      </c>
      <c r="S71" s="27">
        <f t="shared" si="238"/>
        <v>39000</v>
      </c>
      <c r="T71" s="27">
        <f t="shared" si="238"/>
        <v>30400</v>
      </c>
      <c r="U71" s="27">
        <f t="shared" si="238"/>
        <v>39000</v>
      </c>
      <c r="V71" s="27">
        <f t="shared" si="238"/>
        <v>39000</v>
      </c>
      <c r="W71" s="27">
        <f t="shared" si="238"/>
        <v>39000</v>
      </c>
      <c r="X71" s="27">
        <f t="shared" si="238"/>
        <v>39000</v>
      </c>
      <c r="Y71" s="27">
        <f t="shared" si="238"/>
        <v>39000</v>
      </c>
      <c r="Z71" s="27">
        <f t="shared" si="238"/>
        <v>39000</v>
      </c>
      <c r="AA71" s="27">
        <f t="shared" si="238"/>
        <v>30400</v>
      </c>
      <c r="AB71" s="27">
        <f t="shared" si="238"/>
        <v>30400</v>
      </c>
      <c r="AC71" s="27">
        <f t="shared" si="238"/>
        <v>39000</v>
      </c>
      <c r="AD71" s="27">
        <f t="shared" si="238"/>
        <v>39000</v>
      </c>
      <c r="AE71" s="27">
        <f t="shared" si="238"/>
        <v>39000</v>
      </c>
      <c r="AF71" s="27">
        <f t="shared" si="238"/>
        <v>39000</v>
      </c>
      <c r="AG71" s="27">
        <f t="shared" si="238"/>
        <v>16300</v>
      </c>
      <c r="AH71" s="72"/>
      <c r="AI71" s="72"/>
      <c r="AJ71" s="28"/>
      <c r="AK71" s="29">
        <f>SUM(F71:AJ71)</f>
        <v>1026300</v>
      </c>
      <c r="AM71" s="30"/>
      <c r="AN71" s="30" t="s">
        <v>10</v>
      </c>
      <c r="AO71" s="30" t="s">
        <v>11</v>
      </c>
      <c r="AP71" s="30" t="s">
        <v>12</v>
      </c>
      <c r="AQ71" s="84"/>
      <c r="AS71" s="30"/>
      <c r="AT71" s="30" t="s">
        <v>10</v>
      </c>
      <c r="AU71" s="30" t="s">
        <v>11</v>
      </c>
      <c r="AV71" s="30" t="s">
        <v>12</v>
      </c>
    </row>
    <row r="72" spans="2:48" ht="14.1" customHeight="1" x14ac:dyDescent="0.15">
      <c r="B72" s="89"/>
      <c r="C72" s="32"/>
      <c r="D72" s="33" t="s">
        <v>13</v>
      </c>
      <c r="E72" s="34" t="s">
        <v>9</v>
      </c>
      <c r="F72" s="35">
        <f>IF(F69=1,IF(F68=1,IF(F70=1,($AN72),($AN73)),0),0)</f>
        <v>22500</v>
      </c>
      <c r="G72" s="36">
        <f t="shared" ref="G72:AG72" si="239">IF(G69=1,IF(G68=1,IF(G70=1,($AN72),($AN73)),0),0)</f>
        <v>22500</v>
      </c>
      <c r="H72" s="36">
        <f t="shared" si="239"/>
        <v>22500</v>
      </c>
      <c r="I72" s="36">
        <f t="shared" si="239"/>
        <v>22500</v>
      </c>
      <c r="J72" s="36">
        <f t="shared" si="239"/>
        <v>22500</v>
      </c>
      <c r="K72" s="36">
        <f t="shared" si="239"/>
        <v>22500</v>
      </c>
      <c r="L72" s="36">
        <f t="shared" si="239"/>
        <v>22500</v>
      </c>
      <c r="M72" s="36">
        <f t="shared" si="239"/>
        <v>0</v>
      </c>
      <c r="N72" s="36">
        <f t="shared" si="239"/>
        <v>22500</v>
      </c>
      <c r="O72" s="36">
        <f t="shared" si="239"/>
        <v>22500</v>
      </c>
      <c r="P72" s="36">
        <f t="shared" si="239"/>
        <v>0</v>
      </c>
      <c r="Q72" s="36">
        <f t="shared" si="239"/>
        <v>22500</v>
      </c>
      <c r="R72" s="36">
        <f t="shared" si="239"/>
        <v>22500</v>
      </c>
      <c r="S72" s="36">
        <f t="shared" si="239"/>
        <v>22500</v>
      </c>
      <c r="T72" s="36">
        <f t="shared" si="239"/>
        <v>0</v>
      </c>
      <c r="U72" s="36">
        <f t="shared" si="239"/>
        <v>22500</v>
      </c>
      <c r="V72" s="36">
        <f t="shared" si="239"/>
        <v>22500</v>
      </c>
      <c r="W72" s="36">
        <f t="shared" si="239"/>
        <v>22500</v>
      </c>
      <c r="X72" s="36">
        <f t="shared" si="239"/>
        <v>22500</v>
      </c>
      <c r="Y72" s="36">
        <f t="shared" si="239"/>
        <v>22500</v>
      </c>
      <c r="Z72" s="36">
        <f t="shared" si="239"/>
        <v>22500</v>
      </c>
      <c r="AA72" s="36">
        <f t="shared" si="239"/>
        <v>0</v>
      </c>
      <c r="AB72" s="36">
        <f t="shared" si="239"/>
        <v>0</v>
      </c>
      <c r="AC72" s="36">
        <f t="shared" si="239"/>
        <v>22500</v>
      </c>
      <c r="AD72" s="36">
        <f t="shared" si="239"/>
        <v>22500</v>
      </c>
      <c r="AE72" s="36">
        <f t="shared" si="239"/>
        <v>22500</v>
      </c>
      <c r="AF72" s="36">
        <f t="shared" si="239"/>
        <v>22500</v>
      </c>
      <c r="AG72" s="36">
        <f t="shared" si="239"/>
        <v>9200</v>
      </c>
      <c r="AH72" s="73"/>
      <c r="AI72" s="73"/>
      <c r="AJ72" s="37"/>
      <c r="AK72" s="38">
        <f t="shared" ref="AK72:AK73" si="240">SUM(F72:AJ72)</f>
        <v>504200</v>
      </c>
      <c r="AM72" s="30" t="s">
        <v>14</v>
      </c>
      <c r="AN72" s="39">
        <f>ROUND((1-$D$4)*AT72,-2)</f>
        <v>9200</v>
      </c>
      <c r="AO72" s="39">
        <f t="shared" ref="AO72" si="241">ROUND((1-$D$4)*AU72,-2)</f>
        <v>7100</v>
      </c>
      <c r="AP72" s="39">
        <f>ROUND((1-$D$4)*AV72,-2)</f>
        <v>17000</v>
      </c>
      <c r="AQ72" s="84"/>
      <c r="AS72" s="30" t="s">
        <v>14</v>
      </c>
      <c r="AT72" s="39">
        <v>38200</v>
      </c>
      <c r="AU72" s="39">
        <v>29500</v>
      </c>
      <c r="AV72" s="39">
        <v>70800</v>
      </c>
    </row>
    <row r="73" spans="2:48" ht="14.1" customHeight="1" thickBot="1" x14ac:dyDescent="0.2">
      <c r="B73" s="101"/>
      <c r="C73" s="40"/>
      <c r="D73" s="41" t="s">
        <v>15</v>
      </c>
      <c r="E73" s="42" t="s">
        <v>9</v>
      </c>
      <c r="F73" s="43">
        <f>IF(F69=1,IF(F68=1,IF(F70=1,$AO72,$AO73),IF(F70=1,$AP72,$AP73)),0)</f>
        <v>16500</v>
      </c>
      <c r="G73" s="44">
        <f t="shared" ref="G73:AG73" si="242">IF(G69=1,IF(G68=1,IF(G70=1,$AO72,$AO73),IF(G70=1,$AP72,$AP73)),0)</f>
        <v>16500</v>
      </c>
      <c r="H73" s="44">
        <f t="shared" si="242"/>
        <v>16500</v>
      </c>
      <c r="I73" s="44">
        <f t="shared" si="242"/>
        <v>16500</v>
      </c>
      <c r="J73" s="44">
        <f t="shared" si="242"/>
        <v>16500</v>
      </c>
      <c r="K73" s="44">
        <f t="shared" si="242"/>
        <v>16500</v>
      </c>
      <c r="L73" s="44">
        <f t="shared" si="242"/>
        <v>16500</v>
      </c>
      <c r="M73" s="44">
        <f t="shared" si="242"/>
        <v>30400</v>
      </c>
      <c r="N73" s="44">
        <f t="shared" si="242"/>
        <v>16500</v>
      </c>
      <c r="O73" s="44">
        <f t="shared" si="242"/>
        <v>16500</v>
      </c>
      <c r="P73" s="44">
        <f t="shared" si="242"/>
        <v>30400</v>
      </c>
      <c r="Q73" s="44">
        <f t="shared" si="242"/>
        <v>16500</v>
      </c>
      <c r="R73" s="44">
        <f t="shared" si="242"/>
        <v>16500</v>
      </c>
      <c r="S73" s="44">
        <f t="shared" si="242"/>
        <v>16500</v>
      </c>
      <c r="T73" s="44">
        <f t="shared" si="242"/>
        <v>30400</v>
      </c>
      <c r="U73" s="44">
        <f t="shared" si="242"/>
        <v>16500</v>
      </c>
      <c r="V73" s="44">
        <f t="shared" si="242"/>
        <v>16500</v>
      </c>
      <c r="W73" s="44">
        <f t="shared" si="242"/>
        <v>16500</v>
      </c>
      <c r="X73" s="44">
        <f t="shared" si="242"/>
        <v>16500</v>
      </c>
      <c r="Y73" s="44">
        <f t="shared" si="242"/>
        <v>16500</v>
      </c>
      <c r="Z73" s="44">
        <f t="shared" si="242"/>
        <v>16500</v>
      </c>
      <c r="AA73" s="44">
        <f t="shared" si="242"/>
        <v>30400</v>
      </c>
      <c r="AB73" s="44">
        <f t="shared" si="242"/>
        <v>30400</v>
      </c>
      <c r="AC73" s="44">
        <f t="shared" si="242"/>
        <v>16500</v>
      </c>
      <c r="AD73" s="44">
        <f t="shared" si="242"/>
        <v>16500</v>
      </c>
      <c r="AE73" s="44">
        <f t="shared" si="242"/>
        <v>16500</v>
      </c>
      <c r="AF73" s="44">
        <f t="shared" si="242"/>
        <v>16500</v>
      </c>
      <c r="AG73" s="44">
        <f t="shared" si="242"/>
        <v>7100</v>
      </c>
      <c r="AH73" s="74"/>
      <c r="AI73" s="74"/>
      <c r="AJ73" s="45"/>
      <c r="AK73" s="46">
        <f t="shared" si="240"/>
        <v>522100</v>
      </c>
      <c r="AM73" s="30" t="s">
        <v>16</v>
      </c>
      <c r="AN73" s="83">
        <f t="shared" ref="AN73:AP73" si="243">AN61</f>
        <v>22500</v>
      </c>
      <c r="AO73" s="83">
        <f t="shared" si="243"/>
        <v>16500</v>
      </c>
      <c r="AP73" s="83">
        <f t="shared" si="243"/>
        <v>30400</v>
      </c>
      <c r="AQ73" s="84"/>
      <c r="AS73" s="30" t="s">
        <v>16</v>
      </c>
      <c r="AT73" s="39"/>
      <c r="AU73" s="39"/>
      <c r="AV73" s="39"/>
    </row>
    <row r="74" spans="2:48" ht="14.1" customHeight="1" x14ac:dyDescent="0.15">
      <c r="B74" s="97" t="s">
        <v>47</v>
      </c>
      <c r="C74" s="91" t="s">
        <v>4</v>
      </c>
      <c r="D74" s="92"/>
      <c r="E74" s="93"/>
      <c r="F74" s="10">
        <v>0</v>
      </c>
      <c r="G74" s="11">
        <v>1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0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0</v>
      </c>
      <c r="U74" s="11">
        <v>1</v>
      </c>
      <c r="V74" s="11">
        <v>1</v>
      </c>
      <c r="W74" s="11">
        <v>1</v>
      </c>
      <c r="X74" s="11">
        <v>1</v>
      </c>
      <c r="Y74" s="11">
        <v>0</v>
      </c>
      <c r="Z74" s="11">
        <v>1</v>
      </c>
      <c r="AA74" s="11">
        <v>0</v>
      </c>
      <c r="AB74" s="11">
        <v>1</v>
      </c>
      <c r="AC74" s="11">
        <v>1</v>
      </c>
      <c r="AD74" s="11">
        <v>1</v>
      </c>
      <c r="AE74" s="11">
        <v>1</v>
      </c>
      <c r="AF74" s="11">
        <v>1</v>
      </c>
      <c r="AG74" s="11">
        <v>1</v>
      </c>
      <c r="AH74" s="11">
        <v>0</v>
      </c>
      <c r="AI74" s="11">
        <v>1</v>
      </c>
      <c r="AJ74" s="47">
        <v>1</v>
      </c>
      <c r="AK74" s="13">
        <f>COUNTIF(F74:AJ74,1)</f>
        <v>25</v>
      </c>
      <c r="AN74" s="84" t="s">
        <v>53</v>
      </c>
      <c r="AP74" s="84"/>
      <c r="AQ74" s="84"/>
    </row>
    <row r="75" spans="2:48" ht="14.1" customHeight="1" x14ac:dyDescent="0.15">
      <c r="B75" s="89"/>
      <c r="C75" s="94" t="s">
        <v>5</v>
      </c>
      <c r="D75" s="95"/>
      <c r="E75" s="96"/>
      <c r="F75" s="14">
        <v>1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1</v>
      </c>
      <c r="V75" s="15">
        <v>1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>
        <v>1</v>
      </c>
      <c r="AE75" s="15">
        <v>1</v>
      </c>
      <c r="AF75" s="15">
        <v>1</v>
      </c>
      <c r="AG75" s="15">
        <v>1</v>
      </c>
      <c r="AH75" s="15">
        <v>1</v>
      </c>
      <c r="AI75" s="15">
        <v>1</v>
      </c>
      <c r="AJ75" s="48">
        <v>1</v>
      </c>
      <c r="AK75" s="17">
        <f>COUNTIF(F75:AJ75,1)</f>
        <v>31</v>
      </c>
      <c r="AQ75" s="84"/>
    </row>
    <row r="76" spans="2:48" ht="14.1" customHeight="1" x14ac:dyDescent="0.15">
      <c r="B76" s="89"/>
      <c r="C76" s="99" t="s">
        <v>6</v>
      </c>
      <c r="D76" s="100"/>
      <c r="E76" s="18" t="s">
        <v>7</v>
      </c>
      <c r="F76" s="49">
        <v>1</v>
      </c>
      <c r="G76" s="50">
        <v>1</v>
      </c>
      <c r="H76" s="50">
        <v>1</v>
      </c>
      <c r="I76" s="50">
        <v>1</v>
      </c>
      <c r="J76" s="50">
        <v>1</v>
      </c>
      <c r="K76" s="50">
        <v>1</v>
      </c>
      <c r="L76" s="50">
        <v>1</v>
      </c>
      <c r="M76" s="50">
        <v>1</v>
      </c>
      <c r="N76" s="50">
        <v>1</v>
      </c>
      <c r="O76" s="50">
        <v>1</v>
      </c>
      <c r="P76" s="50">
        <v>1</v>
      </c>
      <c r="Q76" s="50">
        <v>1</v>
      </c>
      <c r="R76" s="50">
        <v>1</v>
      </c>
      <c r="S76" s="50">
        <v>1</v>
      </c>
      <c r="T76" s="50">
        <v>1</v>
      </c>
      <c r="U76" s="50">
        <v>1</v>
      </c>
      <c r="V76" s="50">
        <v>1</v>
      </c>
      <c r="W76" s="50">
        <v>1</v>
      </c>
      <c r="X76" s="50">
        <v>1</v>
      </c>
      <c r="Y76" s="50">
        <v>2</v>
      </c>
      <c r="Z76" s="50">
        <v>2</v>
      </c>
      <c r="AA76" s="50">
        <v>2</v>
      </c>
      <c r="AB76" s="50">
        <v>2</v>
      </c>
      <c r="AC76" s="50">
        <v>2</v>
      </c>
      <c r="AD76" s="50">
        <v>2</v>
      </c>
      <c r="AE76" s="50">
        <v>2</v>
      </c>
      <c r="AF76" s="50">
        <v>2</v>
      </c>
      <c r="AG76" s="50">
        <v>2</v>
      </c>
      <c r="AH76" s="50">
        <v>2</v>
      </c>
      <c r="AI76" s="50">
        <v>2</v>
      </c>
      <c r="AJ76" s="51">
        <v>2</v>
      </c>
      <c r="AK76" s="52">
        <f>COUNTIF(F76:AJ76,1)</f>
        <v>19</v>
      </c>
      <c r="AQ76" s="84"/>
    </row>
    <row r="77" spans="2:48" ht="14.1" customHeight="1" x14ac:dyDescent="0.15">
      <c r="B77" s="89"/>
      <c r="C77" s="54" t="s">
        <v>8</v>
      </c>
      <c r="D77" s="55"/>
      <c r="E77" s="25" t="s">
        <v>9</v>
      </c>
      <c r="F77" s="26">
        <f>F78+F79</f>
        <v>17500</v>
      </c>
      <c r="G77" s="27">
        <f t="shared" ref="G77:AJ77" si="244">G78+G79</f>
        <v>17000</v>
      </c>
      <c r="H77" s="27">
        <f t="shared" si="244"/>
        <v>17000</v>
      </c>
      <c r="I77" s="27">
        <f t="shared" si="244"/>
        <v>17000</v>
      </c>
      <c r="J77" s="27">
        <f t="shared" si="244"/>
        <v>17000</v>
      </c>
      <c r="K77" s="27">
        <f t="shared" si="244"/>
        <v>17000</v>
      </c>
      <c r="L77" s="27">
        <f t="shared" si="244"/>
        <v>17000</v>
      </c>
      <c r="M77" s="27">
        <f t="shared" si="244"/>
        <v>17500</v>
      </c>
      <c r="N77" s="27">
        <f t="shared" si="244"/>
        <v>17000</v>
      </c>
      <c r="O77" s="27">
        <f t="shared" si="244"/>
        <v>17000</v>
      </c>
      <c r="P77" s="27">
        <f t="shared" si="244"/>
        <v>17000</v>
      </c>
      <c r="Q77" s="27">
        <f t="shared" si="244"/>
        <v>17000</v>
      </c>
      <c r="R77" s="27">
        <f t="shared" si="244"/>
        <v>17000</v>
      </c>
      <c r="S77" s="27">
        <f t="shared" si="244"/>
        <v>17000</v>
      </c>
      <c r="T77" s="27">
        <f t="shared" si="244"/>
        <v>17500</v>
      </c>
      <c r="U77" s="27">
        <f t="shared" si="244"/>
        <v>17000</v>
      </c>
      <c r="V77" s="27">
        <f t="shared" si="244"/>
        <v>17000</v>
      </c>
      <c r="W77" s="27">
        <f t="shared" si="244"/>
        <v>17000</v>
      </c>
      <c r="X77" s="27">
        <f t="shared" si="244"/>
        <v>17000</v>
      </c>
      <c r="Y77" s="27">
        <f t="shared" si="244"/>
        <v>39100</v>
      </c>
      <c r="Z77" s="27">
        <f t="shared" si="244"/>
        <v>37100</v>
      </c>
      <c r="AA77" s="27">
        <f t="shared" si="244"/>
        <v>39100</v>
      </c>
      <c r="AB77" s="27">
        <f t="shared" si="244"/>
        <v>37100</v>
      </c>
      <c r="AC77" s="27">
        <f t="shared" si="244"/>
        <v>37100</v>
      </c>
      <c r="AD77" s="27">
        <f t="shared" si="244"/>
        <v>37100</v>
      </c>
      <c r="AE77" s="27">
        <f t="shared" si="244"/>
        <v>37100</v>
      </c>
      <c r="AF77" s="27">
        <f t="shared" si="244"/>
        <v>37100</v>
      </c>
      <c r="AG77" s="27">
        <f t="shared" si="244"/>
        <v>37100</v>
      </c>
      <c r="AH77" s="27">
        <f t="shared" si="244"/>
        <v>39100</v>
      </c>
      <c r="AI77" s="27">
        <f t="shared" si="244"/>
        <v>37100</v>
      </c>
      <c r="AJ77" s="56">
        <f t="shared" si="244"/>
        <v>37100</v>
      </c>
      <c r="AK77" s="29">
        <f>SUM(F77:AJ77)</f>
        <v>775700</v>
      </c>
      <c r="AM77" s="30"/>
      <c r="AN77" s="30" t="s">
        <v>10</v>
      </c>
      <c r="AO77" s="30" t="s">
        <v>11</v>
      </c>
      <c r="AP77" s="30" t="s">
        <v>12</v>
      </c>
      <c r="AQ77" s="84"/>
      <c r="AS77" s="30"/>
      <c r="AT77" s="30" t="s">
        <v>10</v>
      </c>
      <c r="AU77" s="30" t="s">
        <v>11</v>
      </c>
      <c r="AV77" s="30" t="s">
        <v>12</v>
      </c>
    </row>
    <row r="78" spans="2:48" ht="14.1" customHeight="1" x14ac:dyDescent="0.15">
      <c r="B78" s="89"/>
      <c r="C78" s="32"/>
      <c r="D78" s="33" t="s">
        <v>13</v>
      </c>
      <c r="E78" s="34" t="s">
        <v>9</v>
      </c>
      <c r="F78" s="35">
        <f>IF(F75=1,IF(F74=1,IF(F76=1,($AN78),($AN79)),0),0)</f>
        <v>0</v>
      </c>
      <c r="G78" s="36">
        <f t="shared" ref="G78:AJ78" si="245">IF(G75=1,IF(G74=1,IF(G76=1,($AN78),($AN79)),0),0)</f>
        <v>9500</v>
      </c>
      <c r="H78" s="36">
        <f t="shared" si="245"/>
        <v>9500</v>
      </c>
      <c r="I78" s="36">
        <f t="shared" si="245"/>
        <v>9500</v>
      </c>
      <c r="J78" s="36">
        <f t="shared" si="245"/>
        <v>9500</v>
      </c>
      <c r="K78" s="36">
        <f t="shared" si="245"/>
        <v>9500</v>
      </c>
      <c r="L78" s="36">
        <f t="shared" si="245"/>
        <v>9500</v>
      </c>
      <c r="M78" s="36">
        <f t="shared" si="245"/>
        <v>0</v>
      </c>
      <c r="N78" s="36">
        <f t="shared" si="245"/>
        <v>9500</v>
      </c>
      <c r="O78" s="36">
        <f t="shared" si="245"/>
        <v>9500</v>
      </c>
      <c r="P78" s="36">
        <f t="shared" si="245"/>
        <v>9500</v>
      </c>
      <c r="Q78" s="36">
        <f t="shared" si="245"/>
        <v>9500</v>
      </c>
      <c r="R78" s="36">
        <f t="shared" si="245"/>
        <v>9500</v>
      </c>
      <c r="S78" s="36">
        <f t="shared" si="245"/>
        <v>9500</v>
      </c>
      <c r="T78" s="36">
        <f t="shared" si="245"/>
        <v>0</v>
      </c>
      <c r="U78" s="36">
        <f t="shared" si="245"/>
        <v>9500</v>
      </c>
      <c r="V78" s="36">
        <f t="shared" si="245"/>
        <v>9500</v>
      </c>
      <c r="W78" s="36">
        <f t="shared" si="245"/>
        <v>9500</v>
      </c>
      <c r="X78" s="36">
        <f t="shared" si="245"/>
        <v>9500</v>
      </c>
      <c r="Y78" s="36">
        <f t="shared" si="245"/>
        <v>0</v>
      </c>
      <c r="Z78" s="36">
        <f t="shared" si="245"/>
        <v>21700</v>
      </c>
      <c r="AA78" s="36">
        <f t="shared" si="245"/>
        <v>0</v>
      </c>
      <c r="AB78" s="36">
        <f t="shared" si="245"/>
        <v>21700</v>
      </c>
      <c r="AC78" s="36">
        <f t="shared" si="245"/>
        <v>21700</v>
      </c>
      <c r="AD78" s="36">
        <f t="shared" si="245"/>
        <v>21700</v>
      </c>
      <c r="AE78" s="36">
        <f t="shared" si="245"/>
        <v>21700</v>
      </c>
      <c r="AF78" s="36">
        <f t="shared" si="245"/>
        <v>21700</v>
      </c>
      <c r="AG78" s="36">
        <f t="shared" si="245"/>
        <v>21700</v>
      </c>
      <c r="AH78" s="36">
        <f t="shared" si="245"/>
        <v>0</v>
      </c>
      <c r="AI78" s="36">
        <f t="shared" si="245"/>
        <v>21700</v>
      </c>
      <c r="AJ78" s="57">
        <f t="shared" si="245"/>
        <v>21700</v>
      </c>
      <c r="AK78" s="38">
        <f t="shared" ref="AK78:AK79" si="246">SUM(F78:AJ78)</f>
        <v>347300</v>
      </c>
      <c r="AM78" s="30" t="s">
        <v>14</v>
      </c>
      <c r="AN78" s="39">
        <f>ROUND((1-$D$4)*AT78,-2)</f>
        <v>9500</v>
      </c>
      <c r="AO78" s="39">
        <f t="shared" ref="AO78:AP78" si="247">ROUND((1-$D$4)*AU78,-2)</f>
        <v>7500</v>
      </c>
      <c r="AP78" s="39">
        <f t="shared" si="247"/>
        <v>17500</v>
      </c>
      <c r="AQ78" s="84"/>
      <c r="AS78" s="30" t="s">
        <v>14</v>
      </c>
      <c r="AT78" s="39">
        <v>39600</v>
      </c>
      <c r="AU78" s="39">
        <v>31100</v>
      </c>
      <c r="AV78" s="39">
        <v>72800</v>
      </c>
    </row>
    <row r="79" spans="2:48" ht="14.1" customHeight="1" thickBot="1" x14ac:dyDescent="0.2">
      <c r="B79" s="101"/>
      <c r="C79" s="40"/>
      <c r="D79" s="41" t="s">
        <v>15</v>
      </c>
      <c r="E79" s="42" t="s">
        <v>9</v>
      </c>
      <c r="F79" s="43">
        <f>IF(F75=1,IF(F74=1,IF(F76=1,$AO78,$AO79),IF(F76=1,$AP78,$AP79)),0)</f>
        <v>17500</v>
      </c>
      <c r="G79" s="44">
        <f t="shared" ref="G79:AJ79" si="248">IF(G75=1,IF(G74=1,IF(G76=1,$AO78,$AO79),IF(G76=1,$AP78,$AP79)),0)</f>
        <v>7500</v>
      </c>
      <c r="H79" s="44">
        <f t="shared" si="248"/>
        <v>7500</v>
      </c>
      <c r="I79" s="44">
        <f t="shared" si="248"/>
        <v>7500</v>
      </c>
      <c r="J79" s="44">
        <f t="shared" si="248"/>
        <v>7500</v>
      </c>
      <c r="K79" s="44">
        <f t="shared" si="248"/>
        <v>7500</v>
      </c>
      <c r="L79" s="44">
        <f t="shared" si="248"/>
        <v>7500</v>
      </c>
      <c r="M79" s="44">
        <f t="shared" si="248"/>
        <v>17500</v>
      </c>
      <c r="N79" s="44">
        <f t="shared" si="248"/>
        <v>7500</v>
      </c>
      <c r="O79" s="44">
        <f t="shared" si="248"/>
        <v>7500</v>
      </c>
      <c r="P79" s="44">
        <f t="shared" si="248"/>
        <v>7500</v>
      </c>
      <c r="Q79" s="44">
        <f t="shared" si="248"/>
        <v>7500</v>
      </c>
      <c r="R79" s="44">
        <f t="shared" si="248"/>
        <v>7500</v>
      </c>
      <c r="S79" s="44">
        <f t="shared" si="248"/>
        <v>7500</v>
      </c>
      <c r="T79" s="44">
        <f t="shared" si="248"/>
        <v>17500</v>
      </c>
      <c r="U79" s="44">
        <f t="shared" si="248"/>
        <v>7500</v>
      </c>
      <c r="V79" s="44">
        <f t="shared" si="248"/>
        <v>7500</v>
      </c>
      <c r="W79" s="44">
        <f t="shared" si="248"/>
        <v>7500</v>
      </c>
      <c r="X79" s="44">
        <f t="shared" si="248"/>
        <v>7500</v>
      </c>
      <c r="Y79" s="44">
        <f t="shared" si="248"/>
        <v>39100</v>
      </c>
      <c r="Z79" s="44">
        <f t="shared" si="248"/>
        <v>15400</v>
      </c>
      <c r="AA79" s="44">
        <f t="shared" si="248"/>
        <v>39100</v>
      </c>
      <c r="AB79" s="44">
        <f t="shared" si="248"/>
        <v>15400</v>
      </c>
      <c r="AC79" s="44">
        <f t="shared" si="248"/>
        <v>15400</v>
      </c>
      <c r="AD79" s="44">
        <f t="shared" si="248"/>
        <v>15400</v>
      </c>
      <c r="AE79" s="44">
        <f t="shared" si="248"/>
        <v>15400</v>
      </c>
      <c r="AF79" s="44">
        <f t="shared" si="248"/>
        <v>15400</v>
      </c>
      <c r="AG79" s="44">
        <f t="shared" si="248"/>
        <v>15400</v>
      </c>
      <c r="AH79" s="44">
        <f t="shared" si="248"/>
        <v>39100</v>
      </c>
      <c r="AI79" s="44">
        <f t="shared" si="248"/>
        <v>15400</v>
      </c>
      <c r="AJ79" s="58">
        <f t="shared" si="248"/>
        <v>15400</v>
      </c>
      <c r="AK79" s="46">
        <f t="shared" si="246"/>
        <v>428400</v>
      </c>
      <c r="AM79" s="30" t="s">
        <v>16</v>
      </c>
      <c r="AN79" s="39">
        <f>ROUND((1-$D$4)*AT79,-2)</f>
        <v>21700</v>
      </c>
      <c r="AO79" s="39">
        <f>ROUND((1-$D$4)*AU79,-2)</f>
        <v>15400</v>
      </c>
      <c r="AP79" s="39">
        <f>ROUND((1-$D$4)*AV79,-2)</f>
        <v>39100</v>
      </c>
      <c r="AQ79" s="84"/>
      <c r="AS79" s="30" t="s">
        <v>16</v>
      </c>
      <c r="AT79" s="39">
        <v>90300</v>
      </c>
      <c r="AU79" s="39">
        <v>64000</v>
      </c>
      <c r="AV79" s="39">
        <v>163100</v>
      </c>
    </row>
    <row r="80" spans="2:48" ht="14.25" thickBot="1" x14ac:dyDescent="0.2"/>
    <row r="81" spans="3:37" x14ac:dyDescent="0.15">
      <c r="C81" t="s">
        <v>20</v>
      </c>
      <c r="Q81" s="85" t="s">
        <v>21</v>
      </c>
      <c r="R81" s="86"/>
      <c r="S81" t="s">
        <v>22</v>
      </c>
      <c r="AF81" s="106" t="s">
        <v>54</v>
      </c>
      <c r="AG81" s="107"/>
      <c r="AH81" s="102"/>
      <c r="AI81" s="102"/>
      <c r="AJ81" s="75" t="s">
        <v>9</v>
      </c>
      <c r="AK81" s="76">
        <f>SUM(AK82:AK85)</f>
        <v>8245300</v>
      </c>
    </row>
    <row r="82" spans="3:37" ht="13.5" customHeight="1" x14ac:dyDescent="0.15">
      <c r="C82" s="85" t="s">
        <v>23</v>
      </c>
      <c r="Q82" s="86" t="s">
        <v>24</v>
      </c>
      <c r="R82" s="86"/>
      <c r="S82" s="103" t="s">
        <v>25</v>
      </c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F82" s="108"/>
      <c r="AG82" s="109"/>
      <c r="AH82" s="104" t="s">
        <v>13</v>
      </c>
      <c r="AI82" s="105"/>
      <c r="AJ82" s="15" t="s">
        <v>9</v>
      </c>
      <c r="AK82" s="77">
        <f>AK9+AK15+AK21+AK48+AK54+AK60+AK66+AK72+AK78</f>
        <v>2807000</v>
      </c>
    </row>
    <row r="83" spans="3:37" x14ac:dyDescent="0.15">
      <c r="C83" s="85" t="s">
        <v>26</v>
      </c>
      <c r="Q83" s="86"/>
      <c r="R83" s="86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F83" s="108"/>
      <c r="AG83" s="109"/>
      <c r="AH83" s="104" t="s">
        <v>17</v>
      </c>
      <c r="AI83" s="105"/>
      <c r="AJ83" s="15" t="s">
        <v>9</v>
      </c>
      <c r="AK83" s="77">
        <f>AK27+AK34+AK41</f>
        <v>164700</v>
      </c>
    </row>
    <row r="84" spans="3:37" x14ac:dyDescent="0.15">
      <c r="C84" s="84"/>
      <c r="Q84" s="86" t="s">
        <v>27</v>
      </c>
      <c r="R84" s="86"/>
      <c r="S84" t="s">
        <v>28</v>
      </c>
      <c r="AF84" s="108"/>
      <c r="AG84" s="109"/>
      <c r="AH84" s="104" t="s">
        <v>19</v>
      </c>
      <c r="AI84" s="105"/>
      <c r="AJ84" s="15" t="s">
        <v>9</v>
      </c>
      <c r="AK84" s="77">
        <f>AK28+AK35+AK42</f>
        <v>719100</v>
      </c>
    </row>
    <row r="85" spans="3:37" ht="14.25" thickBot="1" x14ac:dyDescent="0.2">
      <c r="Q85" s="86" t="s">
        <v>29</v>
      </c>
      <c r="R85" s="86"/>
      <c r="S85" t="s">
        <v>30</v>
      </c>
      <c r="AF85" s="110"/>
      <c r="AG85" s="111"/>
      <c r="AH85" s="113" t="s">
        <v>15</v>
      </c>
      <c r="AI85" s="114"/>
      <c r="AJ85" s="78" t="s">
        <v>9</v>
      </c>
      <c r="AK85" s="79">
        <f>AK10+AK16+AK22+AK29+AK36+AK43+AK49+AK55+AK61+AK67+AK73+AK79</f>
        <v>4554500</v>
      </c>
    </row>
    <row r="86" spans="3:37" ht="14.25" customHeight="1" x14ac:dyDescent="0.15">
      <c r="Q86" s="86" t="s">
        <v>31</v>
      </c>
      <c r="R86" s="86"/>
      <c r="S86" t="s">
        <v>32</v>
      </c>
    </row>
    <row r="87" spans="3:37" x14ac:dyDescent="0.15">
      <c r="Q87" s="86" t="s">
        <v>33</v>
      </c>
      <c r="R87" s="86"/>
      <c r="S87" t="s">
        <v>34</v>
      </c>
    </row>
    <row r="89" spans="3:37" x14ac:dyDescent="0.15">
      <c r="I89" s="115"/>
      <c r="J89" s="115"/>
    </row>
    <row r="90" spans="3:37" x14ac:dyDescent="0.15">
      <c r="I90" s="115"/>
      <c r="J90" s="115"/>
    </row>
    <row r="91" spans="3:37" x14ac:dyDescent="0.15">
      <c r="I91" s="112"/>
      <c r="J91" s="112"/>
      <c r="K91" s="80"/>
      <c r="L91" s="80"/>
      <c r="M91" s="80"/>
      <c r="N91" s="80"/>
    </row>
    <row r="92" spans="3:37" x14ac:dyDescent="0.15">
      <c r="I92" s="112"/>
      <c r="J92" s="112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</row>
    <row r="93" spans="3:37" x14ac:dyDescent="0.15">
      <c r="I93" s="112"/>
      <c r="J93" s="112"/>
      <c r="K93" s="81"/>
      <c r="L93" s="82"/>
      <c r="M93" s="82"/>
      <c r="N93" s="82"/>
      <c r="O93" s="80"/>
      <c r="P93" s="80"/>
      <c r="Q93" s="80"/>
      <c r="R93" s="80"/>
      <c r="S93" s="80"/>
      <c r="T93" s="80"/>
      <c r="U93" s="80"/>
    </row>
    <row r="94" spans="3:37" x14ac:dyDescent="0.15">
      <c r="I94" s="112"/>
      <c r="J94" s="11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</row>
    <row r="95" spans="3:37" x14ac:dyDescent="0.15">
      <c r="I95" s="112"/>
      <c r="J95" s="11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</row>
    <row r="96" spans="3:37" x14ac:dyDescent="0.15">
      <c r="I96" s="112"/>
      <c r="J96" s="11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</row>
    <row r="97" spans="15:21" x14ac:dyDescent="0.15">
      <c r="O97" s="82"/>
      <c r="P97" s="82"/>
      <c r="Q97" s="82"/>
      <c r="R97" s="82"/>
      <c r="S97" s="82"/>
      <c r="T97" s="82"/>
      <c r="U97" s="82"/>
    </row>
  </sheetData>
  <mergeCells count="69">
    <mergeCell ref="I94:J94"/>
    <mergeCell ref="I95:J95"/>
    <mergeCell ref="I96:J96"/>
    <mergeCell ref="AH85:AI85"/>
    <mergeCell ref="I89:J89"/>
    <mergeCell ref="I90:J90"/>
    <mergeCell ref="I91:J91"/>
    <mergeCell ref="I92:J92"/>
    <mergeCell ref="I93:J93"/>
    <mergeCell ref="B74:B79"/>
    <mergeCell ref="C74:E74"/>
    <mergeCell ref="C75:E75"/>
    <mergeCell ref="C76:D76"/>
    <mergeCell ref="AF81:AG85"/>
    <mergeCell ref="AH81:AI81"/>
    <mergeCell ref="S82:AC83"/>
    <mergeCell ref="AH82:AI82"/>
    <mergeCell ref="AH83:AI83"/>
    <mergeCell ref="AH84:AI84"/>
    <mergeCell ref="B62:B67"/>
    <mergeCell ref="C62:E62"/>
    <mergeCell ref="C63:E63"/>
    <mergeCell ref="C64:D64"/>
    <mergeCell ref="B68:B73"/>
    <mergeCell ref="C68:E68"/>
    <mergeCell ref="C69:E69"/>
    <mergeCell ref="C70:D70"/>
    <mergeCell ref="B50:B55"/>
    <mergeCell ref="C50:E50"/>
    <mergeCell ref="C51:E51"/>
    <mergeCell ref="C52:D52"/>
    <mergeCell ref="B56:B61"/>
    <mergeCell ref="C56:E56"/>
    <mergeCell ref="C57:E57"/>
    <mergeCell ref="C58:D58"/>
    <mergeCell ref="B37:B43"/>
    <mergeCell ref="C37:E37"/>
    <mergeCell ref="C38:E38"/>
    <mergeCell ref="C39:D39"/>
    <mergeCell ref="B44:B49"/>
    <mergeCell ref="C44:E44"/>
    <mergeCell ref="C45:E45"/>
    <mergeCell ref="C46:D46"/>
    <mergeCell ref="B23:B29"/>
    <mergeCell ref="C23:E23"/>
    <mergeCell ref="C24:E24"/>
    <mergeCell ref="C25:D25"/>
    <mergeCell ref="B30:B36"/>
    <mergeCell ref="C30:E30"/>
    <mergeCell ref="C31:E31"/>
    <mergeCell ref="C32:D32"/>
    <mergeCell ref="AM4:AP4"/>
    <mergeCell ref="AS4:AV4"/>
    <mergeCell ref="C6:E6"/>
    <mergeCell ref="B17:B22"/>
    <mergeCell ref="C17:E17"/>
    <mergeCell ref="C18:E18"/>
    <mergeCell ref="C19:D19"/>
    <mergeCell ref="C7:D7"/>
    <mergeCell ref="B11:B16"/>
    <mergeCell ref="C11:E11"/>
    <mergeCell ref="C12:E12"/>
    <mergeCell ref="C13:D13"/>
    <mergeCell ref="H3:L3"/>
    <mergeCell ref="N3:O3"/>
    <mergeCell ref="P3:T3"/>
    <mergeCell ref="B5:B10"/>
    <mergeCell ref="C5:E5"/>
    <mergeCell ref="F3:G3"/>
  </mergeCells>
  <phoneticPr fontId="3"/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（資料1）R7（非バイオ）計算書</vt:lpstr>
      <vt:lpstr>'（資料1）R7（非バイオ）計算書'!Print_Area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肥後　遥</cp:lastModifiedBy>
  <cp:revision/>
  <cp:lastPrinted>2024-12-03T07:34:08Z</cp:lastPrinted>
  <dcterms:created xsi:type="dcterms:W3CDTF">2018-12-10T07:49:06Z</dcterms:created>
  <dcterms:modified xsi:type="dcterms:W3CDTF">2024-12-03T07:35:01Z</dcterms:modified>
  <cp:category/>
  <cp:contentStatus/>
</cp:coreProperties>
</file>