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KEIYAKU-HDD4\share\検収係\登録（物品購入）\令和５・６・７年度\令和7年度（追加登録及び実績届）\①申請書等\⑦ホームページ掲載用\R6掲載データ\"/>
    </mc:Choice>
  </mc:AlternateContent>
  <xr:revisionPtr revIDLastSave="0" documentId="8_{DA1DF12D-1BAA-496B-8963-024D82293349}" xr6:coauthVersionLast="47" xr6:coauthVersionMax="47" xr10:uidLastSave="{00000000-0000-0000-0000-000000000000}"/>
  <bookViews>
    <workbookView xWindow="204" yWindow="24" windowWidth="22836" windowHeight="12336" xr2:uid="{6FB35C0D-CBFE-4B4C-890C-869430B0E6C5}"/>
  </bookViews>
  <sheets>
    <sheet name="提出用" sheetId="3" r:id="rId1"/>
    <sheet name="記入例" sheetId="2" r:id="rId2"/>
  </sheets>
  <definedNames>
    <definedName name="_xlnm.Print_Area" localSheetId="1">記入例!$A$1:$J$56</definedName>
    <definedName name="_xlnm.Print_Area" localSheetId="0">提出用!$A$1:$G$56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2" l="1"/>
  <c r="E39" i="2"/>
  <c r="E33" i="2"/>
  <c r="E40" i="2"/>
  <c r="E42" i="2"/>
  <c r="E33" i="3"/>
  <c r="E34" i="3"/>
  <c r="E26" i="3"/>
  <c r="E27" i="3"/>
  <c r="E26" i="2"/>
  <c r="E27" i="2"/>
  <c r="E42" i="3"/>
  <c r="F12" i="2"/>
  <c r="E18" i="2"/>
  <c r="E19" i="2"/>
  <c r="E40" i="3"/>
  <c r="E38" i="3"/>
  <c r="E39" i="3"/>
  <c r="E19" i="3"/>
  <c r="E18" i="3"/>
  <c r="E14" i="3"/>
  <c r="F12" i="3"/>
  <c r="E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E9" authorId="0" shapeId="0" xr:uid="{D16480D8-790D-4B71-AA6F-8578F46BDA2F}">
      <text>
        <r>
          <rPr>
            <b/>
            <sz val="12"/>
            <color indexed="10"/>
            <rFont val="ＭＳ Ｐゴシック"/>
            <family val="3"/>
            <charset val="128"/>
          </rPr>
          <t>入力必須</t>
        </r>
      </text>
    </comment>
  </commentList>
</comments>
</file>

<file path=xl/sharedStrings.xml><?xml version="1.0" encoding="utf-8"?>
<sst xmlns="http://schemas.openxmlformats.org/spreadsheetml/2006/main" count="231" uniqueCount="117">
  <si>
    <t>コード表</t>
    <rPh sb="3" eb="4">
      <t>ヒョウ</t>
    </rPh>
    <phoneticPr fontId="2"/>
  </si>
  <si>
    <t>コード</t>
    <phoneticPr fontId="2"/>
  </si>
  <si>
    <t>事業名(事業の内容)</t>
    <rPh sb="0" eb="2">
      <t>ジギョウ</t>
    </rPh>
    <rPh sb="2" eb="3">
      <t>メイ</t>
    </rPh>
    <rPh sb="4" eb="6">
      <t>ジギョウ</t>
    </rPh>
    <rPh sb="7" eb="9">
      <t>ナイヨウ</t>
    </rPh>
    <phoneticPr fontId="2"/>
  </si>
  <si>
    <t>除外率</t>
    <rPh sb="0" eb="2">
      <t>ジョガイ</t>
    </rPh>
    <rPh sb="2" eb="3">
      <t>リツ</t>
    </rPh>
    <phoneticPr fontId="2"/>
  </si>
  <si>
    <t>金属鉱業</t>
    <rPh sb="0" eb="2">
      <t>キンゾク</t>
    </rPh>
    <rPh sb="2" eb="4">
      <t>コウギョウ</t>
    </rPh>
    <phoneticPr fontId="2"/>
  </si>
  <si>
    <t>石炭・亜炭鉱業</t>
    <rPh sb="0" eb="2">
      <t>セキタン</t>
    </rPh>
    <rPh sb="3" eb="4">
      <t>ア</t>
    </rPh>
    <rPh sb="4" eb="6">
      <t>タンコウ</t>
    </rPh>
    <rPh sb="6" eb="7">
      <t>ギョウ</t>
    </rPh>
    <phoneticPr fontId="2"/>
  </si>
  <si>
    <t>採石業、砂・砂利・玉石採取業</t>
    <rPh sb="0" eb="2">
      <t>サイセキ</t>
    </rPh>
    <rPh sb="2" eb="3">
      <t>ギョウ</t>
    </rPh>
    <rPh sb="4" eb="5">
      <t>スナ</t>
    </rPh>
    <rPh sb="6" eb="8">
      <t>ジャリ</t>
    </rPh>
    <rPh sb="9" eb="11">
      <t>タマイシ</t>
    </rPh>
    <rPh sb="11" eb="13">
      <t>サイシュ</t>
    </rPh>
    <rPh sb="13" eb="14">
      <t>ギョウ</t>
    </rPh>
    <phoneticPr fontId="2"/>
  </si>
  <si>
    <t>鹿児島市長殿</t>
    <rPh sb="0" eb="3">
      <t>カゴシマ</t>
    </rPh>
    <rPh sb="3" eb="5">
      <t>シチョウ</t>
    </rPh>
    <rPh sb="5" eb="6">
      <t>トノ</t>
    </rPh>
    <phoneticPr fontId="2"/>
  </si>
  <si>
    <t>その他の鉱業</t>
    <rPh sb="2" eb="3">
      <t>タ</t>
    </rPh>
    <rPh sb="4" eb="6">
      <t>コウギョウ</t>
    </rPh>
    <phoneticPr fontId="2"/>
  </si>
  <si>
    <t>建設業</t>
    <rPh sb="0" eb="3">
      <t>ケンセツギョウ</t>
    </rPh>
    <phoneticPr fontId="2"/>
  </si>
  <si>
    <t>有機化学工業製品製造業</t>
    <rPh sb="0" eb="2">
      <t>ユウキ</t>
    </rPh>
    <rPh sb="2" eb="4">
      <t>カガク</t>
    </rPh>
    <rPh sb="4" eb="6">
      <t>コウギョウ</t>
    </rPh>
    <rPh sb="6" eb="8">
      <t>セイヒン</t>
    </rPh>
    <rPh sb="8" eb="11">
      <t>セイゾウギョウ</t>
    </rPh>
    <phoneticPr fontId="2"/>
  </si>
  <si>
    <t>石油製品・石炭製品製造業</t>
    <rPh sb="0" eb="2">
      <t>セキユ</t>
    </rPh>
    <rPh sb="2" eb="4">
      <t>セイヒン</t>
    </rPh>
    <rPh sb="5" eb="7">
      <t>セキタン</t>
    </rPh>
    <rPh sb="7" eb="9">
      <t>セイヒン</t>
    </rPh>
    <rPh sb="9" eb="12">
      <t>セイゾウギョウ</t>
    </rPh>
    <phoneticPr fontId="2"/>
  </si>
  <si>
    <r>
      <t xml:space="preserve">事業の内容                      　　　　　　　　　　　    </t>
    </r>
    <r>
      <rPr>
        <sz val="11"/>
        <color indexed="10"/>
        <rFont val="ＭＳ Ｐゴシック"/>
        <family val="3"/>
        <charset val="128"/>
      </rPr>
      <t>コード</t>
    </r>
    <r>
      <rPr>
        <sz val="11"/>
        <rFont val="ＭＳ Ｐゴシック"/>
        <family val="3"/>
        <charset val="128"/>
      </rPr>
      <t>→</t>
    </r>
    <rPh sb="0" eb="2">
      <t>ジギョウ</t>
    </rPh>
    <rPh sb="3" eb="5">
      <t>ナイヨウ</t>
    </rPh>
    <phoneticPr fontId="2"/>
  </si>
  <si>
    <t>鉄鋼業</t>
    <rPh sb="0" eb="1">
      <t>テツ</t>
    </rPh>
    <rPh sb="1" eb="2">
      <t>ハガネ</t>
    </rPh>
    <rPh sb="2" eb="3">
      <t>ギョウ</t>
    </rPh>
    <phoneticPr fontId="2"/>
  </si>
  <si>
    <t>船舶製造・修理業、船用機関製造業</t>
    <rPh sb="0" eb="2">
      <t>センパク</t>
    </rPh>
    <rPh sb="2" eb="4">
      <t>セイゾウ</t>
    </rPh>
    <rPh sb="5" eb="7">
      <t>シュウリ</t>
    </rPh>
    <rPh sb="7" eb="8">
      <t>ギョウ</t>
    </rPh>
    <rPh sb="9" eb="10">
      <t>フネ</t>
    </rPh>
    <rPh sb="10" eb="11">
      <t>ヨウ</t>
    </rPh>
    <rPh sb="11" eb="13">
      <t>キカン</t>
    </rPh>
    <rPh sb="13" eb="16">
      <t>セイゾウギョウ</t>
    </rPh>
    <phoneticPr fontId="2"/>
  </si>
  <si>
    <t>電気業</t>
    <rPh sb="0" eb="2">
      <t>デンキ</t>
    </rPh>
    <rPh sb="2" eb="3">
      <t>ギョウ</t>
    </rPh>
    <phoneticPr fontId="2"/>
  </si>
  <si>
    <t>③</t>
    <phoneticPr fontId="2"/>
  </si>
  <si>
    <t>重度身体障害者の数</t>
    <rPh sb="0" eb="2">
      <t>ジュウド</t>
    </rPh>
    <rPh sb="2" eb="4">
      <t>シンタイ</t>
    </rPh>
    <rPh sb="4" eb="7">
      <t>ショウガイシャ</t>
    </rPh>
    <rPh sb="8" eb="9">
      <t>カズ</t>
    </rPh>
    <phoneticPr fontId="2"/>
  </si>
  <si>
    <t>電気保安協会</t>
    <rPh sb="0" eb="2">
      <t>デンキ</t>
    </rPh>
    <rPh sb="2" eb="4">
      <t>ホアン</t>
    </rPh>
    <rPh sb="4" eb="6">
      <t>キョウカイ</t>
    </rPh>
    <phoneticPr fontId="2"/>
  </si>
  <si>
    <t>④</t>
    <phoneticPr fontId="2"/>
  </si>
  <si>
    <t>重度身体障害者以外の身体障害者の数</t>
    <rPh sb="0" eb="2">
      <t>ジュウド</t>
    </rPh>
    <rPh sb="2" eb="4">
      <t>シンタイ</t>
    </rPh>
    <rPh sb="4" eb="7">
      <t>ショウガイシャ</t>
    </rPh>
    <rPh sb="7" eb="9">
      <t>イガイ</t>
    </rPh>
    <rPh sb="10" eb="12">
      <t>シンタイ</t>
    </rPh>
    <rPh sb="12" eb="15">
      <t>ショウガイシャ</t>
    </rPh>
    <rPh sb="16" eb="17">
      <t>カズ</t>
    </rPh>
    <phoneticPr fontId="2"/>
  </si>
  <si>
    <t>鉄道業</t>
    <rPh sb="0" eb="3">
      <t>テツドウギョウ</t>
    </rPh>
    <phoneticPr fontId="2"/>
  </si>
  <si>
    <t>身体障害者の数</t>
    <rPh sb="0" eb="2">
      <t>シンタイ</t>
    </rPh>
    <rPh sb="2" eb="5">
      <t>ショウガイシャ</t>
    </rPh>
    <rPh sb="6" eb="7">
      <t>カズ</t>
    </rPh>
    <phoneticPr fontId="2"/>
  </si>
  <si>
    <t>道路旅客運送業</t>
    <rPh sb="0" eb="2">
      <t>ドウロ</t>
    </rPh>
    <rPh sb="2" eb="4">
      <t>リョカク</t>
    </rPh>
    <rPh sb="4" eb="6">
      <t>ウンソウ</t>
    </rPh>
    <rPh sb="6" eb="7">
      <t>ギョウ</t>
    </rPh>
    <phoneticPr fontId="2"/>
  </si>
  <si>
    <t>道路貨物運送業</t>
    <rPh sb="0" eb="2">
      <t>ドウロ</t>
    </rPh>
    <rPh sb="2" eb="4">
      <t>カモツ</t>
    </rPh>
    <rPh sb="4" eb="6">
      <t>ウンソウ</t>
    </rPh>
    <rPh sb="6" eb="7">
      <t>ギョウ</t>
    </rPh>
    <phoneticPr fontId="2"/>
  </si>
  <si>
    <t>⑥</t>
    <phoneticPr fontId="2"/>
  </si>
  <si>
    <t>重度知的障害者の数</t>
    <rPh sb="0" eb="2">
      <t>ジュウド</t>
    </rPh>
    <rPh sb="2" eb="4">
      <t>チテキ</t>
    </rPh>
    <rPh sb="4" eb="7">
      <t>ショウガイシャ</t>
    </rPh>
    <rPh sb="8" eb="9">
      <t>カズ</t>
    </rPh>
    <phoneticPr fontId="2"/>
  </si>
  <si>
    <t>水運業</t>
    <rPh sb="0" eb="1">
      <t>ミズ</t>
    </rPh>
    <rPh sb="1" eb="2">
      <t>ウン</t>
    </rPh>
    <rPh sb="2" eb="3">
      <t>ギョウ</t>
    </rPh>
    <phoneticPr fontId="2"/>
  </si>
  <si>
    <t>⑦</t>
    <phoneticPr fontId="2"/>
  </si>
  <si>
    <t>重度知的障害者以外の知的障害者の数</t>
    <rPh sb="0" eb="2">
      <t>ジュウド</t>
    </rPh>
    <rPh sb="2" eb="4">
      <t>チテキ</t>
    </rPh>
    <rPh sb="4" eb="7">
      <t>ショウガイシャ</t>
    </rPh>
    <rPh sb="7" eb="9">
      <t>イガイ</t>
    </rPh>
    <rPh sb="10" eb="12">
      <t>チテキ</t>
    </rPh>
    <rPh sb="12" eb="15">
      <t>ショウガイシャ</t>
    </rPh>
    <rPh sb="16" eb="17">
      <t>カズ</t>
    </rPh>
    <phoneticPr fontId="2"/>
  </si>
  <si>
    <t>航空運輸業</t>
    <rPh sb="0" eb="2">
      <t>コウクウ</t>
    </rPh>
    <rPh sb="2" eb="4">
      <t>ウンユ</t>
    </rPh>
    <rPh sb="4" eb="5">
      <t>ギョウ</t>
    </rPh>
    <phoneticPr fontId="2"/>
  </si>
  <si>
    <t>⑧</t>
    <phoneticPr fontId="2"/>
  </si>
  <si>
    <t>知的障害者の数</t>
    <rPh sb="0" eb="2">
      <t>チテキ</t>
    </rPh>
    <rPh sb="2" eb="5">
      <t>ショウガイシャ</t>
    </rPh>
    <rPh sb="6" eb="7">
      <t>カズ</t>
    </rPh>
    <phoneticPr fontId="2"/>
  </si>
  <si>
    <t>倉庫業</t>
    <rPh sb="0" eb="2">
      <t>ソウコ</t>
    </rPh>
    <rPh sb="2" eb="3">
      <t>ギョウ</t>
    </rPh>
    <phoneticPr fontId="2"/>
  </si>
  <si>
    <t>港湾運送業</t>
    <rPh sb="0" eb="2">
      <t>コウワン</t>
    </rPh>
    <rPh sb="2" eb="4">
      <t>ウンソウ</t>
    </rPh>
    <rPh sb="4" eb="5">
      <t>ギョウ</t>
    </rPh>
    <phoneticPr fontId="2"/>
  </si>
  <si>
    <t>⑨</t>
    <phoneticPr fontId="2"/>
  </si>
  <si>
    <t>精神障害者の数</t>
    <rPh sb="0" eb="2">
      <t>セイシン</t>
    </rPh>
    <rPh sb="2" eb="4">
      <t>ショウガイ</t>
    </rPh>
    <rPh sb="4" eb="5">
      <t>シャ</t>
    </rPh>
    <rPh sb="6" eb="7">
      <t>カズ</t>
    </rPh>
    <phoneticPr fontId="2"/>
  </si>
  <si>
    <t>重度身体障害者である短時間労働者の数</t>
    <rPh sb="0" eb="2">
      <t>ジュウド</t>
    </rPh>
    <rPh sb="2" eb="4">
      <t>シンタイ</t>
    </rPh>
    <rPh sb="4" eb="7">
      <t>ショウガイシャ</t>
    </rPh>
    <rPh sb="10" eb="13">
      <t>タンジカン</t>
    </rPh>
    <rPh sb="13" eb="16">
      <t>ロウドウシャ</t>
    </rPh>
    <rPh sb="17" eb="18">
      <t>カズ</t>
    </rPh>
    <phoneticPr fontId="2"/>
  </si>
  <si>
    <t>医療業</t>
    <rPh sb="0" eb="2">
      <t>イリョウ</t>
    </rPh>
    <rPh sb="2" eb="3">
      <t>ギョウ</t>
    </rPh>
    <phoneticPr fontId="2"/>
  </si>
  <si>
    <t>精神障害者である短時間労働者の数</t>
    <rPh sb="0" eb="2">
      <t>セイシン</t>
    </rPh>
    <rPh sb="2" eb="4">
      <t>ショウガイ</t>
    </rPh>
    <rPh sb="4" eb="5">
      <t>シャ</t>
    </rPh>
    <rPh sb="8" eb="11">
      <t>タンジカン</t>
    </rPh>
    <rPh sb="11" eb="14">
      <t>ロウドウシャ</t>
    </rPh>
    <rPh sb="15" eb="16">
      <t>カズ</t>
    </rPh>
    <phoneticPr fontId="2"/>
  </si>
  <si>
    <t>児童福祉事業</t>
    <rPh sb="0" eb="2">
      <t>ジドウ</t>
    </rPh>
    <rPh sb="2" eb="4">
      <t>フクシ</t>
    </rPh>
    <rPh sb="4" eb="6">
      <t>ジギョウ</t>
    </rPh>
    <phoneticPr fontId="2"/>
  </si>
  <si>
    <t>計</t>
    <rPh sb="0" eb="1">
      <t>ケイ</t>
    </rPh>
    <phoneticPr fontId="2"/>
  </si>
  <si>
    <t>小学校</t>
    <rPh sb="0" eb="3">
      <t>ショウガッコウ</t>
    </rPh>
    <phoneticPr fontId="2"/>
  </si>
  <si>
    <t>高等教育機関</t>
    <rPh sb="0" eb="2">
      <t>コウトウ</t>
    </rPh>
    <rPh sb="2" eb="4">
      <t>キョウイク</t>
    </rPh>
    <rPh sb="4" eb="6">
      <t>キカン</t>
    </rPh>
    <phoneticPr fontId="2"/>
  </si>
  <si>
    <t>⑯</t>
    <phoneticPr fontId="2"/>
  </si>
  <si>
    <t>実雇用率</t>
    <rPh sb="0" eb="1">
      <t>ジツ</t>
    </rPh>
    <rPh sb="1" eb="3">
      <t>コヨウ</t>
    </rPh>
    <rPh sb="3" eb="4">
      <t>リツ</t>
    </rPh>
    <phoneticPr fontId="2"/>
  </si>
  <si>
    <t>幼稚園</t>
    <rPh sb="0" eb="3">
      <t>ヨウチエン</t>
    </rPh>
    <phoneticPr fontId="2"/>
  </si>
  <si>
    <t>船員等による船舶運航等の事業</t>
    <rPh sb="0" eb="2">
      <t>センイン</t>
    </rPh>
    <rPh sb="2" eb="3">
      <t>トウ</t>
    </rPh>
    <rPh sb="6" eb="8">
      <t>センパク</t>
    </rPh>
    <rPh sb="8" eb="10">
      <t>ウンコウ</t>
    </rPh>
    <rPh sb="10" eb="11">
      <t>トウ</t>
    </rPh>
    <rPh sb="12" eb="14">
      <t>ジギョウ</t>
    </rPh>
    <phoneticPr fontId="2"/>
  </si>
  <si>
    <t>警備業</t>
    <rPh sb="0" eb="2">
      <t>ケイビ</t>
    </rPh>
    <rPh sb="2" eb="3">
      <t>ギョウ</t>
    </rPh>
    <phoneticPr fontId="2"/>
  </si>
  <si>
    <t>ビルメンテナンス業</t>
    <rPh sb="8" eb="9">
      <t>ギョウ</t>
    </rPh>
    <phoneticPr fontId="2"/>
  </si>
  <si>
    <t>その他</t>
    <rPh sb="2" eb="3">
      <t>タ</t>
    </rPh>
    <phoneticPr fontId="2"/>
  </si>
  <si>
    <t>申請者の商号又は名称</t>
    <rPh sb="0" eb="3">
      <t>シンセイシャ</t>
    </rPh>
    <rPh sb="4" eb="6">
      <t>ショウゴウ</t>
    </rPh>
    <rPh sb="6" eb="7">
      <t>マタ</t>
    </rPh>
    <rPh sb="8" eb="10">
      <t>メイショウ</t>
    </rPh>
    <phoneticPr fontId="2"/>
  </si>
  <si>
    <t>㈱鹿児島契約</t>
    <rPh sb="1" eb="4">
      <t>カゴシマ</t>
    </rPh>
    <rPh sb="4" eb="6">
      <t>ケイヤク</t>
    </rPh>
    <phoneticPr fontId="2"/>
  </si>
  <si>
    <t>部分に入力してください。</t>
    <rPh sb="0" eb="2">
      <t>ブブン</t>
    </rPh>
    <rPh sb="3" eb="5">
      <t>ニュウリョク</t>
    </rPh>
    <phoneticPr fontId="2"/>
  </si>
  <si>
    <t>林業(狩猟業を除く。)</t>
    <rPh sb="0" eb="2">
      <t>リンギョウ</t>
    </rPh>
    <rPh sb="3" eb="5">
      <t>シュリョウ</t>
    </rPh>
    <rPh sb="5" eb="6">
      <t>ギョウ</t>
    </rPh>
    <rPh sb="7" eb="8">
      <t>ノゾ</t>
    </rPh>
    <phoneticPr fontId="2"/>
  </si>
  <si>
    <t>身体障害者、知的障害者及び精神障害者の雇用状況を報告します。</t>
    <rPh sb="0" eb="2">
      <t>シンタイ</t>
    </rPh>
    <rPh sb="2" eb="5">
      <t>ショウガイシャ</t>
    </rPh>
    <rPh sb="6" eb="8">
      <t>チテキ</t>
    </rPh>
    <rPh sb="8" eb="11">
      <t>ショウガイシャ</t>
    </rPh>
    <rPh sb="11" eb="12">
      <t>オヨ</t>
    </rPh>
    <rPh sb="13" eb="15">
      <t>セイシン</t>
    </rPh>
    <rPh sb="15" eb="17">
      <t>ショウガイ</t>
    </rPh>
    <rPh sb="17" eb="18">
      <t>シャ</t>
    </rPh>
    <rPh sb="19" eb="21">
      <t>コヨウ</t>
    </rPh>
    <rPh sb="21" eb="23">
      <t>ジョウキョウ</t>
    </rPh>
    <rPh sb="24" eb="26">
      <t>ホウコク</t>
    </rPh>
    <phoneticPr fontId="2"/>
  </si>
  <si>
    <t>窯業原料用鉱物鉱業(耐火物・陶磁器・ガラス・セメント原料用に限る。)</t>
    <rPh sb="0" eb="2">
      <t>ヨウギョウ</t>
    </rPh>
    <rPh sb="2" eb="4">
      <t>ゲンリョウ</t>
    </rPh>
    <rPh sb="4" eb="5">
      <t>ヨウ</t>
    </rPh>
    <rPh sb="5" eb="7">
      <t>コウブツ</t>
    </rPh>
    <rPh sb="7" eb="9">
      <t>コウギョウ</t>
    </rPh>
    <phoneticPr fontId="2"/>
  </si>
  <si>
    <t>非鉄金属製造業(非鉄金属第一次製錬・精製業を除く。)</t>
    <rPh sb="0" eb="1">
      <t>ヒ</t>
    </rPh>
    <rPh sb="1" eb="2">
      <t>テツ</t>
    </rPh>
    <rPh sb="2" eb="4">
      <t>キンゾク</t>
    </rPh>
    <rPh sb="4" eb="6">
      <t>セイゾウ</t>
    </rPh>
    <rPh sb="6" eb="7">
      <t>ギョウ</t>
    </rPh>
    <rPh sb="15" eb="17">
      <t>セイレン</t>
    </rPh>
    <phoneticPr fontId="2"/>
  </si>
  <si>
    <t>非鉄金属第一次製錬・精製業</t>
    <rPh sb="0" eb="1">
      <t>ヒ</t>
    </rPh>
    <rPh sb="1" eb="2">
      <t>テツ</t>
    </rPh>
    <rPh sb="2" eb="4">
      <t>キンゾク</t>
    </rPh>
    <rPh sb="4" eb="5">
      <t>ダイ</t>
    </rPh>
    <rPh sb="5" eb="7">
      <t>イチジ</t>
    </rPh>
    <rPh sb="7" eb="9">
      <t>セイレン</t>
    </rPh>
    <rPh sb="10" eb="13">
      <t>セイセイギョウ</t>
    </rPh>
    <phoneticPr fontId="2"/>
  </si>
  <si>
    <t>(1)</t>
    <phoneticPr fontId="2"/>
  </si>
  <si>
    <t>常用雇用労働者の数</t>
    <rPh sb="0" eb="2">
      <t>ジョウヨウ</t>
    </rPh>
    <rPh sb="2" eb="4">
      <t>コヨウ</t>
    </rPh>
    <rPh sb="4" eb="7">
      <t>ロウドウシャ</t>
    </rPh>
    <rPh sb="8" eb="9">
      <t>カズ</t>
    </rPh>
    <phoneticPr fontId="2"/>
  </si>
  <si>
    <t>輸送用機械器具製造業(船舶製造・修理業及び船用機関製造業を除く。)</t>
    <rPh sb="0" eb="3">
      <t>ユソウヨウ</t>
    </rPh>
    <rPh sb="3" eb="5">
      <t>キカイ</t>
    </rPh>
    <rPh sb="5" eb="7">
      <t>キグ</t>
    </rPh>
    <rPh sb="7" eb="10">
      <t>セイゾウギョウ</t>
    </rPh>
    <rPh sb="19" eb="20">
      <t>オヨ</t>
    </rPh>
    <phoneticPr fontId="2"/>
  </si>
  <si>
    <t>①</t>
    <phoneticPr fontId="2"/>
  </si>
  <si>
    <t>常用雇用労働者の数（短時間労働者を除く）</t>
    <phoneticPr fontId="2"/>
  </si>
  <si>
    <t>②</t>
    <phoneticPr fontId="2"/>
  </si>
  <si>
    <t>短時間労働者の数</t>
    <rPh sb="0" eb="3">
      <t>タンジカン</t>
    </rPh>
    <rPh sb="3" eb="6">
      <t>ロウドウシャ</t>
    </rPh>
    <rPh sb="7" eb="8">
      <t>カズ</t>
    </rPh>
    <phoneticPr fontId="2"/>
  </si>
  <si>
    <t>常用雇用労働者の数(①＋②×0.5)</t>
    <rPh sb="8" eb="9">
      <t>カズ</t>
    </rPh>
    <phoneticPr fontId="2"/>
  </si>
  <si>
    <t>法定雇用障害者の算定の基礎となる労働者の数</t>
    <rPh sb="0" eb="2">
      <t>ホウテイ</t>
    </rPh>
    <rPh sb="2" eb="4">
      <t>コヨウ</t>
    </rPh>
    <rPh sb="4" eb="7">
      <t>ショウガイシャ</t>
    </rPh>
    <rPh sb="8" eb="10">
      <t>サンテイ</t>
    </rPh>
    <rPh sb="11" eb="13">
      <t>キソ</t>
    </rPh>
    <rPh sb="16" eb="19">
      <t>ロウドウシャ</t>
    </rPh>
    <rPh sb="20" eb="21">
      <t>カズ</t>
    </rPh>
    <phoneticPr fontId="2"/>
  </si>
  <si>
    <t>(2)</t>
    <phoneticPr fontId="2"/>
  </si>
  <si>
    <t>常用雇用身体障害者、知的障害者及び精神障害者の数</t>
    <rPh sb="0" eb="2">
      <t>ジョウヨウ</t>
    </rPh>
    <rPh sb="2" eb="4">
      <t>コヨウ</t>
    </rPh>
    <rPh sb="4" eb="9">
      <t>シンタイショウガイシャ</t>
    </rPh>
    <rPh sb="10" eb="12">
      <t>チテキ</t>
    </rPh>
    <rPh sb="12" eb="15">
      <t>ショウガイシャ</t>
    </rPh>
    <rPh sb="15" eb="16">
      <t>オヨ</t>
    </rPh>
    <rPh sb="17" eb="19">
      <t>セイシン</t>
    </rPh>
    <rPh sb="19" eb="21">
      <t>ショウガイ</t>
    </rPh>
    <rPh sb="21" eb="22">
      <t>シャ</t>
    </rPh>
    <rPh sb="23" eb="24">
      <t>カズ</t>
    </rPh>
    <phoneticPr fontId="2"/>
  </si>
  <si>
    <t>⑤</t>
    <phoneticPr fontId="2"/>
  </si>
  <si>
    <t>重度身体障害者以外の身体障害者である短時間労働者の数</t>
    <rPh sb="0" eb="2">
      <t>ジュウド</t>
    </rPh>
    <rPh sb="2" eb="4">
      <t>シンタイ</t>
    </rPh>
    <rPh sb="4" eb="7">
      <t>ショウガイシャ</t>
    </rPh>
    <rPh sb="7" eb="9">
      <t>イガイ</t>
    </rPh>
    <rPh sb="10" eb="12">
      <t>シンタイ</t>
    </rPh>
    <rPh sb="12" eb="15">
      <t>ショウガイシャ</t>
    </rPh>
    <rPh sb="18" eb="21">
      <t>タンジカン</t>
    </rPh>
    <rPh sb="21" eb="24">
      <t>ロウドウシャ</t>
    </rPh>
    <rPh sb="25" eb="26">
      <t>カズ</t>
    </rPh>
    <phoneticPr fontId="2"/>
  </si>
  <si>
    <t>貨物運送取扱業(集配利用運送業を除く。)</t>
    <rPh sb="0" eb="2">
      <t>カモツ</t>
    </rPh>
    <rPh sb="2" eb="4">
      <t>ウンソウ</t>
    </rPh>
    <rPh sb="4" eb="5">
      <t>ト</t>
    </rPh>
    <rPh sb="5" eb="6">
      <t>アツカ</t>
    </rPh>
    <rPh sb="6" eb="7">
      <t>ギョウ</t>
    </rPh>
    <phoneticPr fontId="2"/>
  </si>
  <si>
    <t>その他の運輸に附帯するサービス業(通関業、海運仲立業を除く。)</t>
    <rPh sb="2" eb="3">
      <t>タ</t>
    </rPh>
    <rPh sb="4" eb="6">
      <t>ウンユ</t>
    </rPh>
    <rPh sb="7" eb="9">
      <t>フタイ</t>
    </rPh>
    <rPh sb="15" eb="16">
      <t>ギョウ</t>
    </rPh>
    <rPh sb="17" eb="19">
      <t>ツウカン</t>
    </rPh>
    <rPh sb="19" eb="20">
      <t>ギョウ</t>
    </rPh>
    <rPh sb="21" eb="23">
      <t>カイウン</t>
    </rPh>
    <rPh sb="23" eb="24">
      <t>ナカ</t>
    </rPh>
    <rPh sb="24" eb="25">
      <t>タ</t>
    </rPh>
    <rPh sb="25" eb="26">
      <t>ギョウ</t>
    </rPh>
    <rPh sb="27" eb="28">
      <t>ノゾ</t>
    </rPh>
    <phoneticPr fontId="2"/>
  </si>
  <si>
    <t>⑩</t>
    <phoneticPr fontId="2"/>
  </si>
  <si>
    <t>⑪</t>
    <phoneticPr fontId="2"/>
  </si>
  <si>
    <t>介護老人保健施設(日本標準産業分類、細分類番号8542に該当するものに限る。)</t>
    <rPh sb="0" eb="2">
      <t>カイゴ</t>
    </rPh>
    <rPh sb="2" eb="4">
      <t>ロウジン</t>
    </rPh>
    <rPh sb="4" eb="6">
      <t>ホケン</t>
    </rPh>
    <rPh sb="6" eb="8">
      <t>シセツ</t>
    </rPh>
    <rPh sb="9" eb="11">
      <t>ニホン</t>
    </rPh>
    <rPh sb="11" eb="13">
      <t>ヒョウジュン</t>
    </rPh>
    <rPh sb="13" eb="15">
      <t>サンギョウ</t>
    </rPh>
    <rPh sb="15" eb="17">
      <t>ブンルイ</t>
    </rPh>
    <rPh sb="18" eb="21">
      <t>サイブンルイ</t>
    </rPh>
    <rPh sb="21" eb="23">
      <t>バンゴウ</t>
    </rPh>
    <rPh sb="28" eb="30">
      <t>ガイトウ</t>
    </rPh>
    <rPh sb="35" eb="36">
      <t>カギ</t>
    </rPh>
    <phoneticPr fontId="2"/>
  </si>
  <si>
    <t>⑫</t>
    <phoneticPr fontId="2"/>
  </si>
  <si>
    <t>重度知的障害者である短時間労働者の数</t>
    <rPh sb="0" eb="2">
      <t>ジュウド</t>
    </rPh>
    <rPh sb="2" eb="4">
      <t>チテキ</t>
    </rPh>
    <rPh sb="4" eb="6">
      <t>ショウガイ</t>
    </rPh>
    <rPh sb="6" eb="7">
      <t>シャ</t>
    </rPh>
    <rPh sb="10" eb="13">
      <t>タンジカン</t>
    </rPh>
    <rPh sb="13" eb="16">
      <t>ロウドウシャ</t>
    </rPh>
    <rPh sb="17" eb="18">
      <t>カズ</t>
    </rPh>
    <phoneticPr fontId="2"/>
  </si>
  <si>
    <t>⑬</t>
    <phoneticPr fontId="2"/>
  </si>
  <si>
    <t>重度知的障害者以外の知的障害者である短時間労働者の数</t>
    <rPh sb="0" eb="2">
      <t>ジュウド</t>
    </rPh>
    <rPh sb="2" eb="4">
      <t>チテキ</t>
    </rPh>
    <rPh sb="4" eb="7">
      <t>ショウガイシャ</t>
    </rPh>
    <rPh sb="7" eb="9">
      <t>イガイ</t>
    </rPh>
    <rPh sb="10" eb="12">
      <t>チテキ</t>
    </rPh>
    <rPh sb="12" eb="15">
      <t>ショウガイシャ</t>
    </rPh>
    <rPh sb="18" eb="21">
      <t>タンジカン</t>
    </rPh>
    <rPh sb="21" eb="24">
      <t>ロウドウシャ</t>
    </rPh>
    <rPh sb="25" eb="26">
      <t>カズ</t>
    </rPh>
    <phoneticPr fontId="2"/>
  </si>
  <si>
    <t>特別支援学校（専ら視覚障害者に対する教育を行う学校を除く。）</t>
    <rPh sb="0" eb="2">
      <t>トクベツ</t>
    </rPh>
    <rPh sb="2" eb="4">
      <t>シエン</t>
    </rPh>
    <rPh sb="4" eb="6">
      <t>ガッコウ</t>
    </rPh>
    <rPh sb="7" eb="8">
      <t>モッパ</t>
    </rPh>
    <rPh sb="9" eb="11">
      <t>シカク</t>
    </rPh>
    <rPh sb="11" eb="13">
      <t>ショウガイ</t>
    </rPh>
    <rPh sb="13" eb="14">
      <t>シャ</t>
    </rPh>
    <rPh sb="15" eb="16">
      <t>タイ</t>
    </rPh>
    <rPh sb="18" eb="20">
      <t>キョウイク</t>
    </rPh>
    <rPh sb="21" eb="22">
      <t>オコナ</t>
    </rPh>
    <rPh sb="23" eb="25">
      <t>ガッコウ</t>
    </rPh>
    <rPh sb="26" eb="27">
      <t>ノゾ</t>
    </rPh>
    <phoneticPr fontId="2"/>
  </si>
  <si>
    <t>⑮</t>
    <phoneticPr fontId="2"/>
  </si>
  <si>
    <t>郵便業（信書便事業を含む。）</t>
    <rPh sb="0" eb="2">
      <t>ユウビン</t>
    </rPh>
    <rPh sb="2" eb="3">
      <t>ギョウ</t>
    </rPh>
    <rPh sb="4" eb="7">
      <t>シンショビン</t>
    </rPh>
    <rPh sb="7" eb="9">
      <t>ジギョウ</t>
    </rPh>
    <rPh sb="10" eb="11">
      <t>フク</t>
    </rPh>
    <phoneticPr fontId="2"/>
  </si>
  <si>
    <t>国内電気通信業(電気通信回線設備を設置して行うものに限る。)</t>
    <rPh sb="0" eb="2">
      <t>コクナイ</t>
    </rPh>
    <rPh sb="2" eb="4">
      <t>デンキ</t>
    </rPh>
    <rPh sb="4" eb="7">
      <t>ツウシンギョウ</t>
    </rPh>
    <phoneticPr fontId="2"/>
  </si>
  <si>
    <t>(3)</t>
    <phoneticPr fontId="2"/>
  </si>
  <si>
    <t>(4)</t>
    <phoneticPr fontId="2"/>
  </si>
  <si>
    <t>(3)/④×100</t>
    <phoneticPr fontId="2"/>
  </si>
  <si>
    <t>パソコン上で</t>
    <rPh sb="4" eb="5">
      <t>ジョウ</t>
    </rPh>
    <phoneticPr fontId="2"/>
  </si>
  <si>
    <t>*</t>
    <phoneticPr fontId="2"/>
  </si>
  <si>
    <t>空欄を記入してＡ４の用紙で提出してください。</t>
    <rPh sb="0" eb="2">
      <t>クウラン</t>
    </rPh>
    <rPh sb="3" eb="4">
      <t>キ</t>
    </rPh>
    <rPh sb="4" eb="5">
      <t>ニュウ</t>
    </rPh>
    <rPh sb="10" eb="12">
      <t>ヨウシ</t>
    </rPh>
    <rPh sb="13" eb="15">
      <t>テイシュツ</t>
    </rPh>
    <phoneticPr fontId="2"/>
  </si>
  <si>
    <t>事業の内容のコードは、コード表を見て事業者の主な業種のコードを記入。</t>
    <rPh sb="0" eb="2">
      <t>ジギョウ</t>
    </rPh>
    <rPh sb="3" eb="5">
      <t>ナイヨウ</t>
    </rPh>
    <rPh sb="14" eb="15">
      <t>ヒョウ</t>
    </rPh>
    <rPh sb="16" eb="17">
      <t>ミ</t>
    </rPh>
    <rPh sb="18" eb="21">
      <t>ジギョウシャ</t>
    </rPh>
    <rPh sb="22" eb="23">
      <t>オモ</t>
    </rPh>
    <rPh sb="24" eb="26">
      <t>ギョウシュ</t>
    </rPh>
    <rPh sb="31" eb="32">
      <t>キ</t>
    </rPh>
    <rPh sb="32" eb="33">
      <t>ニュウ</t>
    </rPh>
    <phoneticPr fontId="2"/>
  </si>
  <si>
    <t>（1～37までに該当する業種がない場合は、38を記入。）</t>
    <rPh sb="8" eb="10">
      <t>ガイトウ</t>
    </rPh>
    <rPh sb="12" eb="14">
      <t>ギョウシュ</t>
    </rPh>
    <rPh sb="17" eb="19">
      <t>バアイ</t>
    </rPh>
    <rPh sb="24" eb="25">
      <t>キ</t>
    </rPh>
    <rPh sb="25" eb="26">
      <t>ニュウ</t>
    </rPh>
    <phoneticPr fontId="2"/>
  </si>
  <si>
    <t>短時間労働者・・・週の所定労働時間が20時間以上30時間未満</t>
    <rPh sb="0" eb="3">
      <t>タンジカン</t>
    </rPh>
    <rPh sb="3" eb="6">
      <t>ロウドウシャ</t>
    </rPh>
    <phoneticPr fontId="2"/>
  </si>
  <si>
    <t>輸送用機械器具製造業(船舶製造・修理業及び船用機関製造業を除く。)</t>
    <rPh sb="0" eb="3">
      <t>ユソウヨウ</t>
    </rPh>
    <rPh sb="3" eb="5">
      <t>キカイ</t>
    </rPh>
    <rPh sb="5" eb="7">
      <t>キグ</t>
    </rPh>
    <rPh sb="7" eb="10">
      <t>セイゾウギョウ</t>
    </rPh>
    <rPh sb="19" eb="20">
      <t>オヨ</t>
    </rPh>
    <rPh sb="21" eb="22">
      <t>フネ</t>
    </rPh>
    <phoneticPr fontId="2"/>
  </si>
  <si>
    <t>⑱</t>
    <phoneticPr fontId="2"/>
  </si>
  <si>
    <t>１１  障害者雇用報告書　　　(雇用義務はないが雇用している事業者用)</t>
    <rPh sb="4" eb="7">
      <t>ショウガイシャ</t>
    </rPh>
    <rPh sb="7" eb="9">
      <t>コヨウ</t>
    </rPh>
    <rPh sb="9" eb="12">
      <t>ホウコクショ</t>
    </rPh>
    <rPh sb="16" eb="18">
      <t>コヨウ</t>
    </rPh>
    <rPh sb="18" eb="20">
      <t>ギム</t>
    </rPh>
    <rPh sb="24" eb="26">
      <t>コヨウ</t>
    </rPh>
    <rPh sb="30" eb="31">
      <t>コト</t>
    </rPh>
    <rPh sb="31" eb="33">
      <t>ギョウシャ</t>
    </rPh>
    <rPh sb="33" eb="34">
      <t>ヨウ</t>
    </rPh>
    <phoneticPr fontId="2"/>
  </si>
  <si>
    <t>記入例１１  障害者雇用報告書　　　(雇用義務はないが雇用している事業者用)</t>
    <rPh sb="0" eb="2">
      <t>キニュウ</t>
    </rPh>
    <rPh sb="2" eb="3">
      <t>レイ</t>
    </rPh>
    <rPh sb="7" eb="10">
      <t>ショウガイシャ</t>
    </rPh>
    <rPh sb="10" eb="12">
      <t>コヨウ</t>
    </rPh>
    <rPh sb="12" eb="15">
      <t>ホウコクショ</t>
    </rPh>
    <rPh sb="19" eb="21">
      <t>コヨウ</t>
    </rPh>
    <rPh sb="21" eb="23">
      <t>ギム</t>
    </rPh>
    <rPh sb="27" eb="29">
      <t>コヨウ</t>
    </rPh>
    <rPh sb="33" eb="34">
      <t>コト</t>
    </rPh>
    <rPh sb="34" eb="36">
      <t>ギョウシャ</t>
    </rPh>
    <rPh sb="36" eb="37">
      <t>ヨウ</t>
    </rPh>
    <phoneticPr fontId="2"/>
  </si>
  <si>
    <r>
      <t>令和　６</t>
    </r>
    <r>
      <rPr>
        <sz val="11"/>
        <rFont val="ＭＳ Ｐゴシック"/>
        <family val="3"/>
        <charset val="128"/>
      </rPr>
      <t>年　1２月　 日</t>
    </r>
    <rPh sb="0" eb="2">
      <t>レイワ</t>
    </rPh>
    <rPh sb="4" eb="5">
      <t>ネン</t>
    </rPh>
    <rPh sb="8" eb="9">
      <t>ツキ</t>
    </rPh>
    <rPh sb="11" eb="12">
      <t>ヒ</t>
    </rPh>
    <phoneticPr fontId="2"/>
  </si>
  <si>
    <r>
      <t>令和　６</t>
    </r>
    <r>
      <rPr>
        <sz val="11"/>
        <rFont val="ＭＳ Ｐゴシック"/>
        <family val="3"/>
        <charset val="128"/>
      </rPr>
      <t>年　1２月　１日</t>
    </r>
    <rPh sb="0" eb="2">
      <t>レイワ</t>
    </rPh>
    <rPh sb="4" eb="5">
      <t>ネン</t>
    </rPh>
    <rPh sb="8" eb="9">
      <t>ツキ</t>
    </rPh>
    <rPh sb="11" eb="12">
      <t>ヒ</t>
    </rPh>
    <phoneticPr fontId="2"/>
  </si>
  <si>
    <t>重度身体障害者である特定短時間労働者の数</t>
    <rPh sb="0" eb="2">
      <t>ジュウド</t>
    </rPh>
    <rPh sb="2" eb="4">
      <t>シンタイ</t>
    </rPh>
    <rPh sb="4" eb="7">
      <t>ショウガイシャ</t>
    </rPh>
    <rPh sb="10" eb="12">
      <t>トクテイ</t>
    </rPh>
    <rPh sb="12" eb="15">
      <t>タンジカン</t>
    </rPh>
    <rPh sb="15" eb="18">
      <t>ロウドウシャ</t>
    </rPh>
    <rPh sb="19" eb="20">
      <t>カズ</t>
    </rPh>
    <phoneticPr fontId="2"/>
  </si>
  <si>
    <t>⑭</t>
  </si>
  <si>
    <t>重度知的障害者である特定短時間労働者の数</t>
    <rPh sb="0" eb="2">
      <t>ジュウド</t>
    </rPh>
    <rPh sb="2" eb="4">
      <t>チテキ</t>
    </rPh>
    <rPh sb="4" eb="6">
      <t>ショウガイ</t>
    </rPh>
    <rPh sb="6" eb="7">
      <t>シャ</t>
    </rPh>
    <rPh sb="10" eb="12">
      <t>トクテイ</t>
    </rPh>
    <rPh sb="12" eb="15">
      <t>タンジカン</t>
    </rPh>
    <rPh sb="15" eb="18">
      <t>ロウドウシャ</t>
    </rPh>
    <rPh sb="19" eb="20">
      <t>カズ</t>
    </rPh>
    <phoneticPr fontId="2"/>
  </si>
  <si>
    <t>⑰</t>
    <phoneticPr fontId="2"/>
  </si>
  <si>
    <t>⑲</t>
    <phoneticPr fontId="2"/>
  </si>
  <si>
    <t>精神障害者である特定短時間労働者の数</t>
    <rPh sb="0" eb="2">
      <t>セイシン</t>
    </rPh>
    <rPh sb="2" eb="5">
      <t>ショウガイシャ</t>
    </rPh>
    <rPh sb="8" eb="10">
      <t>トクテイ</t>
    </rPh>
    <rPh sb="10" eb="13">
      <t>タンジカン</t>
    </rPh>
    <rPh sb="13" eb="16">
      <t>ロウドウシャ</t>
    </rPh>
    <rPh sb="17" eb="18">
      <t>カズ</t>
    </rPh>
    <phoneticPr fontId="2"/>
  </si>
  <si>
    <t>⑳</t>
    <phoneticPr fontId="2"/>
  </si>
  <si>
    <t>特定短時間労働者・・・週の所定労働時間が10時間以上20時間未満</t>
    <rPh sb="0" eb="2">
      <t>トクテイ</t>
    </rPh>
    <rPh sb="2" eb="5">
      <t>タンジカン</t>
    </rPh>
    <rPh sb="5" eb="8">
      <t>ロウドウシャ</t>
    </rPh>
    <phoneticPr fontId="2"/>
  </si>
  <si>
    <t>鹿児島市長　殿</t>
    <rPh sb="0" eb="3">
      <t>カゴシマ</t>
    </rPh>
    <rPh sb="3" eb="5">
      <t>シチョウ</t>
    </rPh>
    <rPh sb="6" eb="7">
      <t>トノ</t>
    </rPh>
    <phoneticPr fontId="2"/>
  </si>
  <si>
    <r>
      <rPr>
        <sz val="11"/>
        <rFont val="ＭＳ Ｐゴシック"/>
        <family val="3"/>
        <charset val="128"/>
      </rPr>
      <t>（⑤×2）+⑥＋⑦＋（（⑧+⑨）×0.5）</t>
    </r>
    <phoneticPr fontId="2"/>
  </si>
  <si>
    <r>
      <rPr>
        <sz val="11"/>
        <rFont val="ＭＳ Ｐゴシック"/>
        <family val="3"/>
        <charset val="128"/>
      </rPr>
      <t>（⑪×2）＋⑫＋⑬+（(⑭+⑮）×0.5）</t>
    </r>
    <phoneticPr fontId="2"/>
  </si>
  <si>
    <r>
      <rPr>
        <sz val="11"/>
        <rFont val="ＭＳ Ｐゴシック"/>
        <family val="3"/>
        <charset val="128"/>
      </rPr>
      <t>⑰＋⑱+（⑲×0.5）</t>
    </r>
    <phoneticPr fontId="2"/>
  </si>
  <si>
    <r>
      <rPr>
        <sz val="11"/>
        <rFont val="ＭＳ Ｐゴシック"/>
        <family val="3"/>
        <charset val="128"/>
      </rPr>
      <t>⑩＋⑯＋⑳</t>
    </r>
    <phoneticPr fontId="2"/>
  </si>
  <si>
    <r>
      <t>この報告書は、身体障害者及び知的障害者等の雇用をしている事業者において、法定雇用障害者が1人以上となる規模(</t>
    </r>
    <r>
      <rPr>
        <sz val="11"/>
        <rFont val="ＭＳ Ｐゴシック"/>
        <family val="3"/>
        <charset val="128"/>
      </rPr>
      <t>40.0人以上)の事業者(障害者の雇用の促進等に関する法律第43条第7項、障害者の雇用の促進等に関する法律施行規則第7条及び8条の規定に基づく「障害者雇用状況報告書」の提出が必要)でない事業者において身体障害者及び知的障害者等の雇用をしている場合に提出してください。</t>
    </r>
    <rPh sb="2" eb="5">
      <t>ホウコクショ</t>
    </rPh>
    <rPh sb="7" eb="9">
      <t>シンタイ</t>
    </rPh>
    <rPh sb="9" eb="12">
      <t>ショウガイシャ</t>
    </rPh>
    <rPh sb="12" eb="13">
      <t>オヨ</t>
    </rPh>
    <rPh sb="14" eb="16">
      <t>チテキ</t>
    </rPh>
    <rPh sb="16" eb="19">
      <t>ショウガイシャ</t>
    </rPh>
    <rPh sb="19" eb="20">
      <t>トウ</t>
    </rPh>
    <rPh sb="21" eb="23">
      <t>コヨウ</t>
    </rPh>
    <rPh sb="28" eb="31">
      <t>ジギョウシャ</t>
    </rPh>
    <phoneticPr fontId="2"/>
  </si>
  <si>
    <r>
      <t>⑤、⑥、</t>
    </r>
    <r>
      <rPr>
        <sz val="11"/>
        <rFont val="ＭＳ Ｐゴシック"/>
        <family val="3"/>
        <charset val="128"/>
      </rPr>
      <t>⑪、⑫、⑰欄には、週の所定労働時間が30時間以上の常用雇用労働者の数を記入すること</t>
    </r>
    <rPh sb="9" eb="10">
      <t>ラン</t>
    </rPh>
    <rPh sb="39" eb="41">
      <t>キニュウ</t>
    </rPh>
    <phoneticPr fontId="2"/>
  </si>
  <si>
    <r>
      <t>(⑤×2)+⑥＋⑦＋((⑧+</t>
    </r>
    <r>
      <rPr>
        <sz val="11"/>
        <rFont val="ＭＳ Ｐゴシック"/>
        <family val="3"/>
        <charset val="128"/>
      </rPr>
      <t>⑨)×0.5)</t>
    </r>
    <phoneticPr fontId="2"/>
  </si>
  <si>
    <r>
      <t>（</t>
    </r>
    <r>
      <rPr>
        <sz val="11"/>
        <rFont val="ＭＳ Ｐゴシック"/>
        <family val="3"/>
        <charset val="128"/>
      </rPr>
      <t>⑪×2)＋⑫＋⑬+（（⑭+⑮）×0.5）</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</si>
</sst>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10"/>
      <name val="ＭＳ Ｐゴシック"/>
      <family val="3"/>
      <charset val="128"/>
    </font>
    <font>
      <b/>
      <sz val="12"/>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s>
  <borders count="32">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12">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0" fillId="2" borderId="1" xfId="0" applyFill="1" applyBorder="1">
      <alignment vertical="center"/>
    </xf>
    <xf numFmtId="0" fontId="0" fillId="0" borderId="1" xfId="0" applyBorder="1">
      <alignment vertical="center"/>
    </xf>
    <xf numFmtId="0" fontId="0" fillId="2" borderId="1" xfId="0" applyFill="1" applyBorder="1" applyAlignment="1">
      <alignment vertical="center" wrapText="1"/>
    </xf>
    <xf numFmtId="0" fontId="0" fillId="0" borderId="2" xfId="0"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1" xfId="0" applyBorder="1" applyAlignment="1">
      <alignment horizontal="right" vertical="center"/>
    </xf>
    <xf numFmtId="0" fontId="0" fillId="2" borderId="5" xfId="0" applyFill="1" applyBorder="1">
      <alignment vertical="center"/>
    </xf>
    <xf numFmtId="0" fontId="0" fillId="0" borderId="5" xfId="0" applyBorder="1">
      <alignment vertical="center"/>
    </xf>
    <xf numFmtId="0" fontId="0" fillId="0" borderId="0" xfId="0" applyAlignment="1">
      <alignment horizontal="center" vertical="center"/>
    </xf>
    <xf numFmtId="49" fontId="0" fillId="0" borderId="6" xfId="0" applyNumberFormat="1" applyBorder="1" applyAlignment="1">
      <alignment horizontal="right" vertical="center"/>
    </xf>
    <xf numFmtId="49" fontId="0" fillId="0" borderId="1" xfId="0" applyNumberFormat="1"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3" borderId="0" xfId="0" applyFill="1">
      <alignment vertical="center"/>
    </xf>
    <xf numFmtId="58" fontId="0" fillId="3" borderId="0" xfId="0" applyNumberFormat="1" applyFill="1" applyAlignment="1" applyProtection="1">
      <alignment horizontal="center" vertical="center"/>
      <protection locked="0"/>
    </xf>
    <xf numFmtId="0" fontId="0" fillId="0" borderId="0" xfId="0" applyAlignment="1">
      <alignment vertical="center" wrapText="1"/>
    </xf>
    <xf numFmtId="0" fontId="0" fillId="0" borderId="0" xfId="0" applyAlignment="1">
      <alignment vertical="top" wrapText="1"/>
    </xf>
    <xf numFmtId="0" fontId="0" fillId="0" borderId="9" xfId="0" applyBorder="1" applyAlignment="1">
      <alignment horizontal="right" vertical="center"/>
    </xf>
    <xf numFmtId="0" fontId="0" fillId="0" borderId="10" xfId="0" applyBorder="1">
      <alignment vertical="center"/>
    </xf>
    <xf numFmtId="0" fontId="0" fillId="0" borderId="11" xfId="0" applyBorder="1">
      <alignment vertical="center"/>
    </xf>
    <xf numFmtId="0" fontId="0" fillId="2" borderId="7" xfId="0" applyFill="1" applyBorder="1">
      <alignment vertical="center"/>
    </xf>
    <xf numFmtId="0" fontId="0" fillId="2" borderId="7" xfId="0" applyFill="1" applyBorder="1" applyAlignment="1">
      <alignment vertical="center" wrapText="1"/>
    </xf>
    <xf numFmtId="0" fontId="0" fillId="0" borderId="12" xfId="0" applyBorder="1">
      <alignment vertical="center"/>
    </xf>
    <xf numFmtId="0" fontId="0" fillId="0" borderId="13" xfId="1" applyFont="1" applyBorder="1">
      <alignment vertical="center"/>
    </xf>
    <xf numFmtId="0" fontId="0" fillId="0" borderId="14" xfId="0" applyBorder="1">
      <alignment vertical="center"/>
    </xf>
    <xf numFmtId="0" fontId="0" fillId="0" borderId="15" xfId="1" applyFont="1" applyBorder="1">
      <alignment vertical="center"/>
    </xf>
    <xf numFmtId="0" fontId="0" fillId="0" borderId="16" xfId="0" applyBorder="1">
      <alignment vertical="center"/>
    </xf>
    <xf numFmtId="0" fontId="0" fillId="0" borderId="15" xfId="1" applyFont="1" applyBorder="1" applyAlignment="1">
      <alignment vertical="center" wrapText="1"/>
    </xf>
    <xf numFmtId="0" fontId="0" fillId="0" borderId="16" xfId="0" applyBorder="1" applyAlignment="1">
      <alignment vertical="center" wrapText="1"/>
    </xf>
    <xf numFmtId="0" fontId="0" fillId="0" borderId="17" xfId="1" applyFont="1" applyBorder="1" applyAlignment="1">
      <alignment vertical="top" wrapText="1"/>
    </xf>
    <xf numFmtId="0" fontId="0" fillId="0" borderId="18" xfId="1" applyFont="1" applyBorder="1" applyAlignment="1">
      <alignment vertical="center" wrapText="1"/>
    </xf>
    <xf numFmtId="0" fontId="0" fillId="0" borderId="9" xfId="0" applyBorder="1" applyAlignment="1">
      <alignment vertical="center" wrapText="1"/>
    </xf>
    <xf numFmtId="0" fontId="0" fillId="0" borderId="19" xfId="1" applyFont="1" applyBorder="1" applyAlignment="1">
      <alignment vertical="center" wrapText="1"/>
    </xf>
    <xf numFmtId="0" fontId="0" fillId="0" borderId="14" xfId="0" applyBorder="1" applyAlignment="1">
      <alignment vertical="top"/>
    </xf>
    <xf numFmtId="0" fontId="0" fillId="0" borderId="15" xfId="1" applyFont="1" applyBorder="1" applyAlignment="1">
      <alignment horizontal="left" vertical="top" wrapText="1"/>
    </xf>
    <xf numFmtId="0" fontId="0" fillId="0" borderId="8" xfId="0" applyBorder="1" applyAlignment="1">
      <alignment vertical="center" wrapText="1"/>
    </xf>
    <xf numFmtId="0" fontId="0" fillId="0" borderId="11" xfId="1" applyFont="1" applyBorder="1" applyAlignment="1">
      <alignment vertical="center" wrapText="1"/>
    </xf>
    <xf numFmtId="0" fontId="0" fillId="0" borderId="14" xfId="0" applyBorder="1" applyAlignment="1">
      <alignment vertical="center" wrapText="1"/>
    </xf>
    <xf numFmtId="0" fontId="0" fillId="0" borderId="18" xfId="1" applyFont="1" applyBorder="1">
      <alignment vertical="center"/>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9" xfId="0" applyBorder="1" applyAlignment="1">
      <alignment vertical="center" wrapText="1"/>
    </xf>
    <xf numFmtId="0" fontId="0" fillId="0" borderId="20" xfId="0" applyBorder="1">
      <alignment vertical="center"/>
    </xf>
    <xf numFmtId="0" fontId="0" fillId="0" borderId="22" xfId="0" applyBorder="1">
      <alignment vertical="center"/>
    </xf>
    <xf numFmtId="0" fontId="0" fillId="0" borderId="13" xfId="0" applyBorder="1">
      <alignment vertical="center"/>
    </xf>
    <xf numFmtId="0" fontId="0" fillId="0" borderId="15" xfId="0" applyBorder="1">
      <alignment vertical="center"/>
    </xf>
    <xf numFmtId="0" fontId="0" fillId="0" borderId="15" xfId="0" applyBorder="1" applyAlignment="1">
      <alignment vertical="center" wrapText="1"/>
    </xf>
    <xf numFmtId="0" fontId="0" fillId="0" borderId="17" xfId="0" applyBorder="1" applyAlignment="1">
      <alignment vertical="top" wrapText="1"/>
    </xf>
    <xf numFmtId="0" fontId="0" fillId="0" borderId="18" xfId="0" applyBorder="1" applyAlignment="1">
      <alignment vertical="center" wrapText="1"/>
    </xf>
    <xf numFmtId="0" fontId="0" fillId="0" borderId="15" xfId="0" applyBorder="1" applyAlignment="1">
      <alignment horizontal="left" vertical="top" wrapText="1"/>
    </xf>
    <xf numFmtId="0" fontId="0" fillId="0" borderId="11" xfId="0" applyBorder="1" applyAlignment="1">
      <alignment vertical="center" wrapText="1"/>
    </xf>
    <xf numFmtId="0" fontId="0" fillId="0" borderId="18" xfId="0" applyBorder="1">
      <alignment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177" fontId="0" fillId="0" borderId="14" xfId="0" applyNumberFormat="1" applyBorder="1" applyAlignment="1">
      <alignment horizontal="center" vertical="center" wrapText="1"/>
    </xf>
    <xf numFmtId="177" fontId="0" fillId="0" borderId="15" xfId="0" applyNumberFormat="1" applyBorder="1" applyAlignment="1">
      <alignment horizontal="center" vertical="center" wrapText="1"/>
    </xf>
    <xf numFmtId="177" fontId="0" fillId="0" borderId="16" xfId="0" applyNumberFormat="1" applyBorder="1" applyAlignment="1">
      <alignment horizontal="center" vertical="center" wrapText="1"/>
    </xf>
    <xf numFmtId="177" fontId="0" fillId="0" borderId="18" xfId="0" applyNumberFormat="1" applyBorder="1" applyAlignment="1">
      <alignment horizontal="center" vertical="center" wrapText="1"/>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177" fontId="0" fillId="0" borderId="23" xfId="0" applyNumberFormat="1" applyBorder="1" applyAlignment="1">
      <alignment horizontal="center" vertical="center" wrapText="1"/>
    </xf>
    <xf numFmtId="177" fontId="0" fillId="0" borderId="24" xfId="0" applyNumberFormat="1" applyBorder="1" applyAlignment="1">
      <alignment horizontal="center" vertical="center" wrapText="1"/>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2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0" borderId="0" xfId="0" applyAlignment="1">
      <alignment horizontal="left" vertical="top" wrapText="1"/>
    </xf>
    <xf numFmtId="177" fontId="0" fillId="0" borderId="6" xfId="0" applyNumberFormat="1" applyBorder="1" applyAlignment="1">
      <alignment horizontal="center" vertical="center" wrapText="1"/>
    </xf>
    <xf numFmtId="177" fontId="0" fillId="0" borderId="21" xfId="0" applyNumberFormat="1" applyBorder="1" applyAlignment="1">
      <alignment horizontal="center" vertical="center"/>
    </xf>
    <xf numFmtId="177" fontId="0" fillId="0" borderId="9" xfId="0" applyNumberFormat="1" applyBorder="1" applyAlignment="1">
      <alignment horizontal="center" vertical="center"/>
    </xf>
    <xf numFmtId="177" fontId="0" fillId="0" borderId="19" xfId="0" applyNumberFormat="1" applyBorder="1" applyAlignment="1">
      <alignment horizontal="center" vertical="center"/>
    </xf>
    <xf numFmtId="176" fontId="0" fillId="0" borderId="6" xfId="0" applyNumberFormat="1" applyBorder="1" applyAlignment="1">
      <alignment horizontal="center" vertical="center" wrapText="1"/>
    </xf>
    <xf numFmtId="176" fontId="0" fillId="0" borderId="21" xfId="0" applyNumberFormat="1" applyBorder="1" applyAlignment="1">
      <alignment horizontal="center" vertical="center" wrapText="1"/>
    </xf>
    <xf numFmtId="176" fontId="0" fillId="0" borderId="9" xfId="0" applyNumberFormat="1" applyBorder="1" applyAlignment="1">
      <alignment horizontal="center" vertical="center" wrapText="1"/>
    </xf>
    <xf numFmtId="176" fontId="0" fillId="0" borderId="19" xfId="0" applyNumberFormat="1" applyBorder="1" applyAlignment="1">
      <alignment horizontal="center" vertical="center" wrapText="1"/>
    </xf>
    <xf numFmtId="0" fontId="0" fillId="3" borderId="18"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3" borderId="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4" xfId="0" applyFill="1" applyBorder="1" applyAlignment="1">
      <alignment horizontal="center" vertical="center"/>
    </xf>
    <xf numFmtId="0" fontId="0" fillId="0" borderId="2" xfId="0" applyBorder="1" applyAlignment="1" applyProtection="1">
      <alignment horizontal="center" vertical="center"/>
      <protection locked="0"/>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3" borderId="6" xfId="0" applyFill="1" applyBorder="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0" borderId="6" xfId="0" applyBorder="1">
      <alignment vertical="center"/>
    </xf>
    <xf numFmtId="0" fontId="0" fillId="0" borderId="20" xfId="0" applyBorder="1">
      <alignment vertical="center"/>
    </xf>
    <xf numFmtId="0" fontId="0" fillId="0" borderId="26" xfId="0" applyBorder="1">
      <alignment vertical="center"/>
    </xf>
    <xf numFmtId="0" fontId="0" fillId="0" borderId="9" xfId="0" applyBorder="1">
      <alignment vertical="center"/>
    </xf>
    <xf numFmtId="0" fontId="0" fillId="0" borderId="22" xfId="0" applyBorder="1">
      <alignment vertical="center"/>
    </xf>
    <xf numFmtId="0" fontId="0" fillId="0" borderId="27" xfId="0" applyBorder="1">
      <alignment vertical="center"/>
    </xf>
    <xf numFmtId="0" fontId="0" fillId="3" borderId="28" xfId="0" applyFill="1" applyBorder="1" applyProtection="1">
      <alignment vertical="center"/>
      <protection locked="0"/>
    </xf>
    <xf numFmtId="0" fontId="0" fillId="3" borderId="29" xfId="0" applyFill="1" applyBorder="1" applyProtection="1">
      <alignment vertical="center"/>
      <protection locked="0"/>
    </xf>
    <xf numFmtId="0" fontId="0" fillId="0" borderId="30" xfId="0" applyBorder="1" applyAlignment="1">
      <alignment vertical="center" wrapText="1"/>
    </xf>
    <xf numFmtId="0" fontId="0" fillId="0" borderId="31" xfId="0" applyBorder="1" applyAlignment="1">
      <alignment vertical="center" wrapText="1"/>
    </xf>
    <xf numFmtId="0" fontId="0" fillId="0" borderId="11" xfId="0" applyBorder="1" applyAlignment="1">
      <alignment horizontal="center" vertical="center"/>
    </xf>
  </cellXfs>
  <cellStyles count="2">
    <cellStyle name="標準" xfId="0" builtinId="0"/>
    <cellStyle name="標準 3" xfId="1" xr:uid="{507843C2-576C-4693-8D94-3CDCCF495A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205740</xdr:colOff>
      <xdr:row>5</xdr:row>
      <xdr:rowOff>9525</xdr:rowOff>
    </xdr:from>
    <xdr:to>
      <xdr:col>5</xdr:col>
      <xdr:colOff>1794902</xdr:colOff>
      <xdr:row>7</xdr:row>
      <xdr:rowOff>114300</xdr:rowOff>
    </xdr:to>
    <xdr:sp macro="" textlink="">
      <xdr:nvSpPr>
        <xdr:cNvPr id="1025" name="AutoShape 1">
          <a:extLst>
            <a:ext uri="{FF2B5EF4-FFF2-40B4-BE49-F238E27FC236}">
              <a16:creationId xmlns:a16="http://schemas.microsoft.com/office/drawing/2014/main" id="{DFF11895-8822-6E6D-C588-C19F28205E0E}"/>
            </a:ext>
          </a:extLst>
        </xdr:cNvPr>
        <xdr:cNvSpPr>
          <a:spLocks noChangeArrowheads="1"/>
        </xdr:cNvSpPr>
      </xdr:nvSpPr>
      <xdr:spPr bwMode="auto">
        <a:xfrm>
          <a:off x="4686300" y="914400"/>
          <a:ext cx="1771650" cy="466725"/>
        </a:xfrm>
        <a:prstGeom prst="wedgeRoundRectCallout">
          <a:avLst>
            <a:gd name="adj1" fmla="val -3764"/>
            <a:gd name="adj2" fmla="val 11410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申請者の商号又は名称を入力してください。</a:t>
          </a:r>
          <a:endParaRPr lang="ja-JP" altLang="en-US"/>
        </a:p>
      </xdr:txBody>
    </xdr:sp>
    <xdr:clientData/>
  </xdr:twoCellAnchor>
  <xdr:twoCellAnchor>
    <xdr:from>
      <xdr:col>1</xdr:col>
      <xdr:colOff>20955</xdr:colOff>
      <xdr:row>6</xdr:row>
      <xdr:rowOff>76200</xdr:rowOff>
    </xdr:from>
    <xdr:to>
      <xdr:col>4</xdr:col>
      <xdr:colOff>167632</xdr:colOff>
      <xdr:row>7</xdr:row>
      <xdr:rowOff>125845</xdr:rowOff>
    </xdr:to>
    <xdr:sp macro="" textlink="">
      <xdr:nvSpPr>
        <xdr:cNvPr id="1026" name="AutoShape 2">
          <a:extLst>
            <a:ext uri="{FF2B5EF4-FFF2-40B4-BE49-F238E27FC236}">
              <a16:creationId xmlns:a16="http://schemas.microsoft.com/office/drawing/2014/main" id="{9A5C0A71-B522-502D-AC7F-A48AFC33A283}"/>
            </a:ext>
          </a:extLst>
        </xdr:cNvPr>
        <xdr:cNvSpPr>
          <a:spLocks noChangeArrowheads="1"/>
        </xdr:cNvSpPr>
      </xdr:nvSpPr>
      <xdr:spPr bwMode="auto">
        <a:xfrm>
          <a:off x="238125" y="1152525"/>
          <a:ext cx="4152900" cy="247650"/>
        </a:xfrm>
        <a:prstGeom prst="wedgeRoundRectCallout">
          <a:avLst>
            <a:gd name="adj1" fmla="val 44829"/>
            <a:gd name="adj2" fmla="val 3346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右の表で該当する事業のコードを入力してください。</a:t>
          </a:r>
          <a:endParaRPr lang="ja-JP" altLang="en-US"/>
        </a:p>
      </xdr:txBody>
    </xdr:sp>
    <xdr:clientData/>
  </xdr:twoCellAnchor>
  <xdr:twoCellAnchor>
    <xdr:from>
      <xdr:col>5</xdr:col>
      <xdr:colOff>929640</xdr:colOff>
      <xdr:row>10</xdr:row>
      <xdr:rowOff>57151</xdr:rowOff>
    </xdr:from>
    <xdr:to>
      <xdr:col>7</xdr:col>
      <xdr:colOff>30480</xdr:colOff>
      <xdr:row>12</xdr:row>
      <xdr:rowOff>152401</xdr:rowOff>
    </xdr:to>
    <xdr:sp macro="" textlink="">
      <xdr:nvSpPr>
        <xdr:cNvPr id="1027" name="AutoShape 3">
          <a:extLst>
            <a:ext uri="{FF2B5EF4-FFF2-40B4-BE49-F238E27FC236}">
              <a16:creationId xmlns:a16="http://schemas.microsoft.com/office/drawing/2014/main" id="{F6236642-70CC-1620-CE85-21B0BB3B3D37}"/>
            </a:ext>
          </a:extLst>
        </xdr:cNvPr>
        <xdr:cNvSpPr>
          <a:spLocks noChangeArrowheads="1"/>
        </xdr:cNvSpPr>
      </xdr:nvSpPr>
      <xdr:spPr bwMode="auto">
        <a:xfrm>
          <a:off x="5486400" y="1895476"/>
          <a:ext cx="1771650" cy="476250"/>
        </a:xfrm>
        <a:prstGeom prst="wedgeRoundRectCallout">
          <a:avLst>
            <a:gd name="adj1" fmla="val -36560"/>
            <a:gd name="adj2" fmla="val 16538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常時雇用する従業員の数を入力してください。</a:t>
          </a:r>
          <a:endParaRPr lang="ja-JP" altLang="en-US"/>
        </a:p>
      </xdr:txBody>
    </xdr:sp>
    <xdr:clientData/>
  </xdr:twoCellAnchor>
  <xdr:twoCellAnchor>
    <xdr:from>
      <xdr:col>3</xdr:col>
      <xdr:colOff>2106930</xdr:colOff>
      <xdr:row>16</xdr:row>
      <xdr:rowOff>38101</xdr:rowOff>
    </xdr:from>
    <xdr:to>
      <xdr:col>5</xdr:col>
      <xdr:colOff>902970</xdr:colOff>
      <xdr:row>18</xdr:row>
      <xdr:rowOff>152401</xdr:rowOff>
    </xdr:to>
    <xdr:sp macro="" textlink="">
      <xdr:nvSpPr>
        <xdr:cNvPr id="1028" name="AutoShape 4">
          <a:extLst>
            <a:ext uri="{FF2B5EF4-FFF2-40B4-BE49-F238E27FC236}">
              <a16:creationId xmlns:a16="http://schemas.microsoft.com/office/drawing/2014/main" id="{B2CD7225-F6B0-7A90-7D2E-94203E294AB3}"/>
            </a:ext>
          </a:extLst>
        </xdr:cNvPr>
        <xdr:cNvSpPr>
          <a:spLocks noChangeArrowheads="1"/>
        </xdr:cNvSpPr>
      </xdr:nvSpPr>
      <xdr:spPr bwMode="auto">
        <a:xfrm>
          <a:off x="3067050" y="3019426"/>
          <a:ext cx="2400300" cy="495300"/>
        </a:xfrm>
        <a:prstGeom prst="wedgeRoundRectCallout">
          <a:avLst>
            <a:gd name="adj1" fmla="val 50000"/>
            <a:gd name="adj2" fmla="val 12436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以下は該当する項目に障害者数を入力してください。</a:t>
          </a:r>
          <a:endParaRPr lang="ja-JP" altLang="en-US"/>
        </a:p>
      </xdr:txBody>
    </xdr:sp>
    <xdr:clientData/>
  </xdr:twoCellAnchor>
  <xdr:twoCellAnchor>
    <xdr:from>
      <xdr:col>3</xdr:col>
      <xdr:colOff>2186940</xdr:colOff>
      <xdr:row>0</xdr:row>
      <xdr:rowOff>0</xdr:rowOff>
    </xdr:from>
    <xdr:to>
      <xdr:col>5</xdr:col>
      <xdr:colOff>1584960</xdr:colOff>
      <xdr:row>1</xdr:row>
      <xdr:rowOff>15240</xdr:rowOff>
    </xdr:to>
    <xdr:sp macro="" textlink="">
      <xdr:nvSpPr>
        <xdr:cNvPr id="1352" name="AutoShape 6">
          <a:extLst>
            <a:ext uri="{FF2B5EF4-FFF2-40B4-BE49-F238E27FC236}">
              <a16:creationId xmlns:a16="http://schemas.microsoft.com/office/drawing/2014/main" id="{1DE79638-0DBC-B166-E8D0-E13B9F627703}"/>
            </a:ext>
          </a:extLst>
        </xdr:cNvPr>
        <xdr:cNvSpPr>
          <a:spLocks noChangeArrowheads="1"/>
        </xdr:cNvSpPr>
      </xdr:nvSpPr>
      <xdr:spPr bwMode="auto">
        <a:xfrm>
          <a:off x="2834640" y="0"/>
          <a:ext cx="3230880" cy="182880"/>
        </a:xfrm>
        <a:prstGeom prst="wedgeRoundRectCallout">
          <a:avLst>
            <a:gd name="adj1" fmla="val -81056"/>
            <a:gd name="adj2" fmla="val 60000"/>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D1018-C7EC-47A0-8595-2475D3789A83}">
  <dimension ref="A1:L56"/>
  <sheetViews>
    <sheetView showGridLines="0" tabSelected="1" view="pageBreakPreview" zoomScaleNormal="100" workbookViewId="0"/>
  </sheetViews>
  <sheetFormatPr defaultRowHeight="13.2" x14ac:dyDescent="0.2"/>
  <cols>
    <col min="1" max="1" width="2.77734375" customWidth="1"/>
    <col min="2" max="2" width="3.21875" style="1" customWidth="1"/>
    <col min="3" max="3" width="3.44140625" customWidth="1"/>
    <col min="4" max="4" width="52.33203125" customWidth="1"/>
    <col min="5" max="5" width="3.33203125" customWidth="1"/>
    <col min="6" max="6" width="34.21875" customWidth="1"/>
    <col min="7" max="7" width="2" customWidth="1"/>
    <col min="8" max="8" width="5.109375" customWidth="1"/>
    <col min="9" max="9" width="68.77734375" customWidth="1"/>
    <col min="10" max="10" width="6.44140625" customWidth="1"/>
  </cols>
  <sheetData>
    <row r="1" spans="2:10" x14ac:dyDescent="0.2">
      <c r="I1" s="12" t="s">
        <v>0</v>
      </c>
    </row>
    <row r="2" spans="2:10" ht="16.2" x14ac:dyDescent="0.2">
      <c r="C2" s="2" t="s">
        <v>96</v>
      </c>
      <c r="D2" s="2"/>
      <c r="E2" s="2"/>
      <c r="F2" s="2"/>
      <c r="H2" s="10" t="s">
        <v>1</v>
      </c>
      <c r="I2" s="10" t="s">
        <v>2</v>
      </c>
      <c r="J2" s="11" t="s">
        <v>3</v>
      </c>
    </row>
    <row r="3" spans="2:10" x14ac:dyDescent="0.2">
      <c r="H3" s="3">
        <v>1</v>
      </c>
      <c r="I3" s="3" t="s">
        <v>54</v>
      </c>
      <c r="J3" s="4">
        <v>35</v>
      </c>
    </row>
    <row r="4" spans="2:10" x14ac:dyDescent="0.2">
      <c r="C4" t="s">
        <v>55</v>
      </c>
      <c r="H4" s="3">
        <v>2</v>
      </c>
      <c r="I4" s="3" t="s">
        <v>4</v>
      </c>
      <c r="J4" s="4">
        <v>40</v>
      </c>
    </row>
    <row r="5" spans="2:10" x14ac:dyDescent="0.2">
      <c r="F5" s="18" t="s">
        <v>98</v>
      </c>
      <c r="H5" s="3">
        <v>3</v>
      </c>
      <c r="I5" s="3" t="s">
        <v>5</v>
      </c>
      <c r="J5" s="4">
        <v>50</v>
      </c>
    </row>
    <row r="6" spans="2:10" x14ac:dyDescent="0.2">
      <c r="H6" s="3">
        <v>4</v>
      </c>
      <c r="I6" s="3" t="s">
        <v>6</v>
      </c>
      <c r="J6" s="4">
        <v>10</v>
      </c>
    </row>
    <row r="7" spans="2:10" ht="15" customHeight="1" x14ac:dyDescent="0.2">
      <c r="F7" s="1" t="s">
        <v>108</v>
      </c>
      <c r="H7" s="3">
        <v>5</v>
      </c>
      <c r="I7" s="5" t="s">
        <v>56</v>
      </c>
      <c r="J7" s="4">
        <v>10</v>
      </c>
    </row>
    <row r="8" spans="2:10" ht="15" customHeight="1" x14ac:dyDescent="0.2">
      <c r="H8" s="3">
        <v>6</v>
      </c>
      <c r="I8" s="3" t="s">
        <v>8</v>
      </c>
      <c r="J8" s="4">
        <v>10</v>
      </c>
    </row>
    <row r="9" spans="2:10" ht="15" customHeight="1" x14ac:dyDescent="0.2">
      <c r="B9" s="91" t="s">
        <v>51</v>
      </c>
      <c r="C9" s="92"/>
      <c r="D9" s="92"/>
      <c r="E9" s="97"/>
      <c r="F9" s="98"/>
      <c r="H9" s="3">
        <v>7</v>
      </c>
      <c r="I9" s="3" t="s">
        <v>9</v>
      </c>
      <c r="J9" s="4">
        <v>20</v>
      </c>
    </row>
    <row r="10" spans="2:10" ht="15" customHeight="1" x14ac:dyDescent="0.2">
      <c r="B10" s="93"/>
      <c r="C10" s="94"/>
      <c r="D10" s="94"/>
      <c r="E10" s="99"/>
      <c r="F10" s="100"/>
      <c r="H10" s="3">
        <v>8</v>
      </c>
      <c r="I10" s="3" t="s">
        <v>10</v>
      </c>
      <c r="J10" s="4">
        <v>0</v>
      </c>
    </row>
    <row r="11" spans="2:10" ht="15" customHeight="1" thickBot="1" x14ac:dyDescent="0.25">
      <c r="B11" s="95"/>
      <c r="C11" s="96"/>
      <c r="D11" s="96"/>
      <c r="E11" s="99"/>
      <c r="F11" s="100"/>
      <c r="H11" s="3">
        <v>9</v>
      </c>
      <c r="I11" s="3" t="s">
        <v>11</v>
      </c>
      <c r="J11" s="4">
        <v>0</v>
      </c>
    </row>
    <row r="12" spans="2:10" ht="15" customHeight="1" thickTop="1" x14ac:dyDescent="0.2">
      <c r="B12" s="101" t="s">
        <v>12</v>
      </c>
      <c r="C12" s="102"/>
      <c r="D12" s="103"/>
      <c r="E12" s="107"/>
      <c r="F12" s="109" t="str">
        <f>IF(E9="","",IF(E12=0,"コードが違います。",IF(E12="","",IF(E12&lt;39,VLOOKUP(E12,H2:J49,2,FALSE),"コードが違います。"))))</f>
        <v/>
      </c>
      <c r="H12" s="3">
        <v>10</v>
      </c>
      <c r="I12" s="3" t="s">
        <v>13</v>
      </c>
      <c r="J12" s="4">
        <v>20</v>
      </c>
    </row>
    <row r="13" spans="2:10" ht="15" customHeight="1" thickBot="1" x14ac:dyDescent="0.25">
      <c r="B13" s="104"/>
      <c r="C13" s="105"/>
      <c r="D13" s="106"/>
      <c r="E13" s="108"/>
      <c r="F13" s="110"/>
      <c r="H13" s="3">
        <v>11</v>
      </c>
      <c r="I13" s="5" t="s">
        <v>57</v>
      </c>
      <c r="J13" s="4">
        <v>5</v>
      </c>
    </row>
    <row r="14" spans="2:10" ht="15" customHeight="1" thickTop="1" x14ac:dyDescent="0.2">
      <c r="B14" s="6"/>
      <c r="C14" s="7" t="s">
        <v>3</v>
      </c>
      <c r="D14" s="8"/>
      <c r="E14" s="93" t="str">
        <f>IF(E16="","",VLOOKUP(E12,H2:J49,3,FALSE))</f>
        <v/>
      </c>
      <c r="F14" s="111"/>
      <c r="H14" s="3">
        <v>12</v>
      </c>
      <c r="I14" s="3" t="s">
        <v>58</v>
      </c>
      <c r="J14" s="4">
        <v>15</v>
      </c>
    </row>
    <row r="15" spans="2:10" ht="15" customHeight="1" x14ac:dyDescent="0.2">
      <c r="B15" s="13" t="s">
        <v>59</v>
      </c>
      <c r="C15" s="7" t="s">
        <v>60</v>
      </c>
      <c r="D15" s="7"/>
      <c r="E15" s="85"/>
      <c r="F15" s="86"/>
      <c r="H15" s="3">
        <v>13</v>
      </c>
      <c r="I15" s="5" t="s">
        <v>94</v>
      </c>
      <c r="J15" s="4">
        <v>0</v>
      </c>
    </row>
    <row r="16" spans="2:10" ht="15" customHeight="1" x14ac:dyDescent="0.2">
      <c r="B16" s="14"/>
      <c r="C16" s="7" t="s">
        <v>62</v>
      </c>
      <c r="D16" s="7" t="s">
        <v>63</v>
      </c>
      <c r="E16" s="87"/>
      <c r="F16" s="88"/>
      <c r="H16" s="3">
        <v>14</v>
      </c>
      <c r="I16" s="5" t="s">
        <v>14</v>
      </c>
      <c r="J16" s="4">
        <v>5</v>
      </c>
    </row>
    <row r="17" spans="2:10" ht="15" customHeight="1" x14ac:dyDescent="0.2">
      <c r="B17" s="9"/>
      <c r="C17" s="7" t="s">
        <v>64</v>
      </c>
      <c r="D17" s="7" t="s">
        <v>65</v>
      </c>
      <c r="E17" s="87"/>
      <c r="F17" s="89"/>
      <c r="H17" s="3">
        <v>15</v>
      </c>
      <c r="I17" s="5" t="s">
        <v>15</v>
      </c>
      <c r="J17" s="4">
        <v>0</v>
      </c>
    </row>
    <row r="18" spans="2:10" ht="15" customHeight="1" x14ac:dyDescent="0.2">
      <c r="B18" s="9"/>
      <c r="C18" s="7" t="s">
        <v>16</v>
      </c>
      <c r="D18" s="7" t="s">
        <v>66</v>
      </c>
      <c r="E18" s="90" t="str">
        <f>IF(E16="","",E16+E17*0.5)</f>
        <v/>
      </c>
      <c r="F18" s="86"/>
      <c r="H18" s="3">
        <v>16</v>
      </c>
      <c r="I18" s="5" t="s">
        <v>18</v>
      </c>
      <c r="J18" s="4">
        <v>0</v>
      </c>
    </row>
    <row r="19" spans="2:10" ht="15" customHeight="1" x14ac:dyDescent="0.2">
      <c r="B19" s="15"/>
      <c r="C19" s="7" t="s">
        <v>19</v>
      </c>
      <c r="D19" s="7" t="s">
        <v>67</v>
      </c>
      <c r="E19" s="90" t="str">
        <f>IF(E16="","",E18-(ROUNDDOWN(E14/100*E18,0)))</f>
        <v/>
      </c>
      <c r="F19" s="86"/>
      <c r="H19" s="3">
        <v>17</v>
      </c>
      <c r="I19" s="5" t="s">
        <v>21</v>
      </c>
      <c r="J19" s="4">
        <v>30</v>
      </c>
    </row>
    <row r="20" spans="2:10" ht="15" customHeight="1" x14ac:dyDescent="0.2">
      <c r="B20" s="13" t="s">
        <v>68</v>
      </c>
      <c r="C20" s="7" t="s">
        <v>69</v>
      </c>
      <c r="D20" s="7"/>
      <c r="E20" s="85"/>
      <c r="F20" s="86"/>
      <c r="H20" s="3">
        <v>18</v>
      </c>
      <c r="I20" s="3" t="s">
        <v>23</v>
      </c>
      <c r="J20" s="4">
        <v>55</v>
      </c>
    </row>
    <row r="21" spans="2:10" ht="15" customHeight="1" x14ac:dyDescent="0.2">
      <c r="B21" s="9"/>
      <c r="C21" s="26" t="s">
        <v>70</v>
      </c>
      <c r="D21" s="27" t="s">
        <v>17</v>
      </c>
      <c r="E21" s="69"/>
      <c r="F21" s="70"/>
      <c r="H21" s="3">
        <v>19</v>
      </c>
      <c r="I21" s="5" t="s">
        <v>24</v>
      </c>
      <c r="J21" s="4">
        <v>20</v>
      </c>
    </row>
    <row r="22" spans="2:10" ht="15" customHeight="1" x14ac:dyDescent="0.2">
      <c r="B22" s="9"/>
      <c r="C22" s="28" t="s">
        <v>25</v>
      </c>
      <c r="D22" s="29" t="s">
        <v>20</v>
      </c>
      <c r="E22" s="63"/>
      <c r="F22" s="64"/>
      <c r="H22" s="3">
        <v>20</v>
      </c>
      <c r="I22" s="3" t="s">
        <v>27</v>
      </c>
      <c r="J22" s="4">
        <v>10</v>
      </c>
    </row>
    <row r="23" spans="2:10" ht="15" customHeight="1" x14ac:dyDescent="0.2">
      <c r="B23" s="9"/>
      <c r="C23" s="28" t="s">
        <v>28</v>
      </c>
      <c r="D23" s="29" t="s">
        <v>37</v>
      </c>
      <c r="E23" s="63"/>
      <c r="F23" s="58"/>
      <c r="H23" s="3">
        <v>21</v>
      </c>
      <c r="I23" s="5" t="s">
        <v>30</v>
      </c>
      <c r="J23" s="4">
        <v>5</v>
      </c>
    </row>
    <row r="24" spans="2:10" ht="15" customHeight="1" x14ac:dyDescent="0.2">
      <c r="B24" s="9"/>
      <c r="C24" s="30" t="s">
        <v>31</v>
      </c>
      <c r="D24" s="31" t="s">
        <v>71</v>
      </c>
      <c r="E24" s="65"/>
      <c r="F24" s="84"/>
      <c r="H24" s="3">
        <v>22</v>
      </c>
      <c r="I24" s="3" t="s">
        <v>33</v>
      </c>
      <c r="J24" s="4">
        <v>5</v>
      </c>
    </row>
    <row r="25" spans="2:10" ht="15" customHeight="1" x14ac:dyDescent="0.2">
      <c r="B25" s="9"/>
      <c r="C25" s="32" t="s">
        <v>35</v>
      </c>
      <c r="D25" s="33" t="s">
        <v>100</v>
      </c>
      <c r="E25" s="57"/>
      <c r="F25" s="58"/>
      <c r="H25" s="3">
        <v>23</v>
      </c>
      <c r="I25" s="5" t="s">
        <v>34</v>
      </c>
      <c r="J25" s="4">
        <v>25</v>
      </c>
    </row>
    <row r="26" spans="2:10" ht="15" customHeight="1" x14ac:dyDescent="0.2">
      <c r="B26" s="9"/>
      <c r="C26" s="32" t="s">
        <v>74</v>
      </c>
      <c r="D26" s="34" t="s">
        <v>22</v>
      </c>
      <c r="E26" s="59" t="str">
        <f>IF(E16="","",(E21*2)+E22+E23+((E24+E25)*0.5))</f>
        <v/>
      </c>
      <c r="F26" s="60"/>
      <c r="H26" s="3">
        <v>24</v>
      </c>
      <c r="I26" s="5" t="s">
        <v>72</v>
      </c>
      <c r="J26" s="4">
        <v>15</v>
      </c>
    </row>
    <row r="27" spans="2:10" ht="15" customHeight="1" x14ac:dyDescent="0.2">
      <c r="B27" s="9"/>
      <c r="C27" s="35"/>
      <c r="D27" s="36" t="s">
        <v>109</v>
      </c>
      <c r="E27" s="61" t="str">
        <f>IF(E26="","",E26-(ROUNDDOWN(E22/100*E26,0)))</f>
        <v/>
      </c>
      <c r="F27" s="62"/>
      <c r="H27" s="3">
        <v>25</v>
      </c>
      <c r="I27" s="5" t="s">
        <v>73</v>
      </c>
      <c r="J27" s="4">
        <v>0</v>
      </c>
    </row>
    <row r="28" spans="2:10" ht="15" customHeight="1" x14ac:dyDescent="0.2">
      <c r="B28" s="9"/>
      <c r="C28" s="28" t="s">
        <v>75</v>
      </c>
      <c r="D28" s="27" t="s">
        <v>26</v>
      </c>
      <c r="E28" s="69"/>
      <c r="F28" s="70"/>
      <c r="H28" s="3">
        <v>26</v>
      </c>
      <c r="I28" s="5" t="s">
        <v>38</v>
      </c>
      <c r="J28" s="4">
        <v>30</v>
      </c>
    </row>
    <row r="29" spans="2:10" ht="15" customHeight="1" x14ac:dyDescent="0.2">
      <c r="B29" s="9"/>
      <c r="C29" s="28" t="s">
        <v>77</v>
      </c>
      <c r="D29" s="29" t="s">
        <v>29</v>
      </c>
      <c r="E29" s="63"/>
      <c r="F29" s="58"/>
      <c r="H29" s="3">
        <v>27</v>
      </c>
      <c r="I29" s="3" t="s">
        <v>76</v>
      </c>
      <c r="J29" s="4">
        <v>30</v>
      </c>
    </row>
    <row r="30" spans="2:10" ht="15" customHeight="1" x14ac:dyDescent="0.2">
      <c r="B30" s="9"/>
      <c r="C30" s="28" t="s">
        <v>79</v>
      </c>
      <c r="D30" s="29" t="s">
        <v>78</v>
      </c>
      <c r="E30" s="63"/>
      <c r="F30" s="64"/>
      <c r="H30" s="3">
        <v>28</v>
      </c>
      <c r="I30" s="3" t="s">
        <v>40</v>
      </c>
      <c r="J30" s="4">
        <v>40</v>
      </c>
    </row>
    <row r="31" spans="2:10" ht="15" customHeight="1" x14ac:dyDescent="0.2">
      <c r="B31" s="9"/>
      <c r="C31" s="37" t="s">
        <v>101</v>
      </c>
      <c r="D31" s="38" t="s">
        <v>80</v>
      </c>
      <c r="E31" s="65"/>
      <c r="F31" s="66"/>
      <c r="H31" s="3">
        <v>29</v>
      </c>
      <c r="I31" s="5" t="s">
        <v>42</v>
      </c>
      <c r="J31" s="4">
        <v>55</v>
      </c>
    </row>
    <row r="32" spans="2:10" ht="15" customHeight="1" x14ac:dyDescent="0.2">
      <c r="B32" s="9"/>
      <c r="C32" s="39" t="s">
        <v>82</v>
      </c>
      <c r="D32" s="33" t="s">
        <v>102</v>
      </c>
      <c r="E32" s="57"/>
      <c r="F32" s="58"/>
      <c r="H32" s="3">
        <v>30</v>
      </c>
      <c r="I32" s="5" t="s">
        <v>43</v>
      </c>
      <c r="J32" s="4">
        <v>30</v>
      </c>
    </row>
    <row r="33" spans="1:12" ht="15" customHeight="1" x14ac:dyDescent="0.2">
      <c r="B33" s="9"/>
      <c r="C33" s="32" t="s">
        <v>44</v>
      </c>
      <c r="D33" s="34" t="s">
        <v>32</v>
      </c>
      <c r="E33" s="59" t="str">
        <f>IF(E16="","",(E28*2)+E29+E30+((E31+E32)*0.5))</f>
        <v/>
      </c>
      <c r="F33" s="60"/>
      <c r="H33" s="3">
        <v>31</v>
      </c>
      <c r="I33" s="5" t="s">
        <v>81</v>
      </c>
      <c r="J33" s="4">
        <v>45</v>
      </c>
    </row>
    <row r="34" spans="1:12" ht="15" customHeight="1" x14ac:dyDescent="0.2">
      <c r="B34" s="9"/>
      <c r="C34" s="35"/>
      <c r="D34" s="36" t="s">
        <v>110</v>
      </c>
      <c r="E34" s="67" t="str">
        <f>IF(E33="","",E33-(ROUNDDOWN(E28/100*E33,0)))</f>
        <v/>
      </c>
      <c r="F34" s="68"/>
      <c r="H34" s="3">
        <v>32</v>
      </c>
      <c r="I34" s="5" t="s">
        <v>46</v>
      </c>
      <c r="J34" s="4">
        <v>60</v>
      </c>
    </row>
    <row r="35" spans="1:12" ht="15" customHeight="1" x14ac:dyDescent="0.2">
      <c r="B35" s="16"/>
      <c r="C35" s="39" t="s">
        <v>103</v>
      </c>
      <c r="D35" s="40" t="s">
        <v>36</v>
      </c>
      <c r="E35" s="71"/>
      <c r="F35" s="72"/>
      <c r="H35" s="3">
        <v>33</v>
      </c>
      <c r="I35" s="5" t="s">
        <v>83</v>
      </c>
      <c r="J35" s="4">
        <v>20</v>
      </c>
    </row>
    <row r="36" spans="1:12" ht="15" customHeight="1" x14ac:dyDescent="0.2">
      <c r="B36" s="16"/>
      <c r="C36" s="41" t="s">
        <v>95</v>
      </c>
      <c r="D36" s="34" t="s">
        <v>39</v>
      </c>
      <c r="E36" s="73"/>
      <c r="F36" s="74"/>
      <c r="H36" s="3">
        <v>34</v>
      </c>
      <c r="I36" s="5" t="s">
        <v>84</v>
      </c>
      <c r="J36" s="4">
        <v>5</v>
      </c>
    </row>
    <row r="37" spans="1:12" ht="15" customHeight="1" x14ac:dyDescent="0.2">
      <c r="A37" s="23"/>
      <c r="B37" s="16"/>
      <c r="C37" s="39" t="s">
        <v>104</v>
      </c>
      <c r="D37" s="31" t="s">
        <v>105</v>
      </c>
      <c r="E37" s="73"/>
      <c r="F37" s="74"/>
      <c r="H37" s="3">
        <v>35</v>
      </c>
      <c r="I37" s="5" t="s">
        <v>47</v>
      </c>
      <c r="J37" s="4">
        <v>80</v>
      </c>
    </row>
    <row r="38" spans="1:12" x14ac:dyDescent="0.2">
      <c r="B38" s="16"/>
      <c r="C38" s="30" t="s">
        <v>106</v>
      </c>
      <c r="D38" s="42" t="s">
        <v>36</v>
      </c>
      <c r="E38" s="59" t="str">
        <f>IF(E16="","",E35+E36+(E37*0.5))</f>
        <v/>
      </c>
      <c r="F38" s="60"/>
      <c r="H38" s="3">
        <v>36</v>
      </c>
      <c r="I38" s="5" t="s">
        <v>48</v>
      </c>
      <c r="J38" s="4">
        <v>25</v>
      </c>
    </row>
    <row r="39" spans="1:12" ht="15" customHeight="1" x14ac:dyDescent="0.2">
      <c r="B39" s="15"/>
      <c r="C39" s="35"/>
      <c r="D39" s="36" t="s">
        <v>111</v>
      </c>
      <c r="E39" s="67" t="str">
        <f>IF(E38="","",E38-(ROUNDDOWN(E33/100*E38,0)))</f>
        <v/>
      </c>
      <c r="F39" s="68"/>
      <c r="H39" s="3">
        <v>37</v>
      </c>
      <c r="I39" s="5" t="s">
        <v>49</v>
      </c>
      <c r="J39" s="4">
        <v>0</v>
      </c>
    </row>
    <row r="40" spans="1:12" ht="15" customHeight="1" x14ac:dyDescent="0.2">
      <c r="B40" s="13" t="s">
        <v>85</v>
      </c>
      <c r="C40" s="43"/>
      <c r="D40" s="44" t="s">
        <v>41</v>
      </c>
      <c r="E40" s="76" t="str">
        <f>IF(E16="","",E26+E33+E38)</f>
        <v/>
      </c>
      <c r="F40" s="77"/>
      <c r="H40" s="3">
        <v>38</v>
      </c>
      <c r="I40" s="5" t="s">
        <v>50</v>
      </c>
      <c r="J40" s="4">
        <v>0</v>
      </c>
    </row>
    <row r="41" spans="1:12" ht="15" customHeight="1" x14ac:dyDescent="0.2">
      <c r="B41" s="21"/>
      <c r="C41" s="45"/>
      <c r="D41" s="46" t="s">
        <v>112</v>
      </c>
      <c r="E41" s="78"/>
      <c r="F41" s="79"/>
      <c r="H41" s="3"/>
      <c r="I41" s="5"/>
      <c r="J41" s="4"/>
    </row>
    <row r="42" spans="1:12" ht="15" customHeight="1" x14ac:dyDescent="0.2">
      <c r="B42" s="13" t="s">
        <v>86</v>
      </c>
      <c r="C42" s="47"/>
      <c r="D42" s="44" t="s">
        <v>45</v>
      </c>
      <c r="E42" s="80" t="str">
        <f>IF(E16="","",ROUND(E40/E19*100,3))</f>
        <v/>
      </c>
      <c r="F42" s="81"/>
      <c r="H42" s="3"/>
      <c r="I42" s="5"/>
      <c r="J42" s="4"/>
    </row>
    <row r="43" spans="1:12" ht="15" customHeight="1" x14ac:dyDescent="0.2">
      <c r="B43" s="21"/>
      <c r="C43" s="48"/>
      <c r="D43" s="46" t="s">
        <v>87</v>
      </c>
      <c r="E43" s="82"/>
      <c r="F43" s="83"/>
      <c r="H43" s="3"/>
      <c r="I43" s="5"/>
      <c r="J43" s="4"/>
      <c r="L43" s="22"/>
    </row>
    <row r="44" spans="1:12" ht="8.1" customHeight="1" x14ac:dyDescent="0.2">
      <c r="I44" s="19"/>
    </row>
    <row r="45" spans="1:12" ht="15" customHeight="1" x14ac:dyDescent="0.2">
      <c r="B45" s="1" t="s">
        <v>89</v>
      </c>
      <c r="C45" t="s">
        <v>90</v>
      </c>
      <c r="D45" s="19"/>
      <c r="I45" s="19"/>
    </row>
    <row r="46" spans="1:12" ht="15" customHeight="1" x14ac:dyDescent="0.2">
      <c r="C46" t="s">
        <v>91</v>
      </c>
      <c r="I46" s="19"/>
    </row>
    <row r="47" spans="1:12" ht="15" customHeight="1" x14ac:dyDescent="0.2">
      <c r="C47" t="s">
        <v>92</v>
      </c>
    </row>
    <row r="48" spans="1:12" ht="8.1" customHeight="1" x14ac:dyDescent="0.2"/>
    <row r="49" spans="2:9" ht="15" customHeight="1" x14ac:dyDescent="0.2">
      <c r="B49" s="1" t="s">
        <v>89</v>
      </c>
      <c r="C49" s="75" t="s">
        <v>113</v>
      </c>
      <c r="D49" s="75"/>
      <c r="E49" s="75"/>
      <c r="F49" s="75"/>
      <c r="I49" s="19"/>
    </row>
    <row r="50" spans="2:9" ht="15" customHeight="1" x14ac:dyDescent="0.2">
      <c r="C50" s="75"/>
      <c r="D50" s="75"/>
      <c r="E50" s="75"/>
      <c r="F50" s="75"/>
    </row>
    <row r="51" spans="2:9" ht="15" customHeight="1" x14ac:dyDescent="0.2">
      <c r="C51" s="75"/>
      <c r="D51" s="75"/>
      <c r="E51" s="75"/>
      <c r="F51" s="75"/>
    </row>
    <row r="52" spans="2:9" ht="15" customHeight="1" x14ac:dyDescent="0.2">
      <c r="C52" s="75"/>
      <c r="D52" s="75"/>
      <c r="E52" s="75"/>
      <c r="F52" s="75"/>
    </row>
    <row r="53" spans="2:9" ht="8.1" customHeight="1" x14ac:dyDescent="0.2">
      <c r="C53" s="75"/>
      <c r="D53" s="75"/>
      <c r="E53" s="75"/>
      <c r="F53" s="75"/>
    </row>
    <row r="54" spans="2:9" ht="15" customHeight="1" x14ac:dyDescent="0.2">
      <c r="B54" s="1" t="s">
        <v>89</v>
      </c>
      <c r="C54" t="s">
        <v>114</v>
      </c>
      <c r="D54" s="20"/>
      <c r="E54" s="20"/>
      <c r="F54" s="20"/>
    </row>
    <row r="55" spans="2:9" ht="15" customHeight="1" x14ac:dyDescent="0.2">
      <c r="B55" s="1" t="s">
        <v>89</v>
      </c>
      <c r="C55" t="s">
        <v>93</v>
      </c>
      <c r="D55" s="20"/>
      <c r="E55" s="20"/>
      <c r="F55" s="20"/>
    </row>
    <row r="56" spans="2:9" x14ac:dyDescent="0.2">
      <c r="B56" s="1" t="s">
        <v>89</v>
      </c>
      <c r="C56" t="s">
        <v>107</v>
      </c>
      <c r="D56" s="20"/>
    </row>
  </sheetData>
  <mergeCells count="31">
    <mergeCell ref="E14:F14"/>
    <mergeCell ref="B9:D11"/>
    <mergeCell ref="E9:F11"/>
    <mergeCell ref="B12:D13"/>
    <mergeCell ref="E12:E13"/>
    <mergeCell ref="F12:F13"/>
    <mergeCell ref="E21:F21"/>
    <mergeCell ref="E22:F22"/>
    <mergeCell ref="E23:F23"/>
    <mergeCell ref="E24:F24"/>
    <mergeCell ref="E15:F15"/>
    <mergeCell ref="E16:F16"/>
    <mergeCell ref="E17:F17"/>
    <mergeCell ref="E18:F18"/>
    <mergeCell ref="E19:F19"/>
    <mergeCell ref="E20:F20"/>
    <mergeCell ref="E37:F37"/>
    <mergeCell ref="C49:F53"/>
    <mergeCell ref="E38:F39"/>
    <mergeCell ref="E40:F41"/>
    <mergeCell ref="E42:F43"/>
    <mergeCell ref="E33:F34"/>
    <mergeCell ref="E28:F28"/>
    <mergeCell ref="E29:F29"/>
    <mergeCell ref="E35:F35"/>
    <mergeCell ref="E36:F36"/>
    <mergeCell ref="E25:F25"/>
    <mergeCell ref="E26:F27"/>
    <mergeCell ref="E30:F30"/>
    <mergeCell ref="E31:F31"/>
    <mergeCell ref="E32:F32"/>
  </mergeCells>
  <phoneticPr fontId="2"/>
  <pageMargins left="0.74803149606299213" right="0.74803149606299213" top="0.98425196850393704" bottom="0.78740157480314965" header="0.51181102362204722" footer="0.51181102362204722"/>
  <pageSetup paperSize="9" scale="8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A12BD-F3C9-4D46-8C25-A9DC8C70D78B}">
  <dimension ref="B1:J56"/>
  <sheetViews>
    <sheetView showGridLines="0" view="pageBreakPreview" zoomScaleNormal="100" zoomScaleSheetLayoutView="100" workbookViewId="0"/>
  </sheetViews>
  <sheetFormatPr defaultRowHeight="13.2" x14ac:dyDescent="0.2"/>
  <cols>
    <col min="1" max="1" width="2.77734375" customWidth="1"/>
    <col min="2" max="2" width="3.21875" style="1" customWidth="1"/>
    <col min="3" max="3" width="3.44140625" customWidth="1"/>
    <col min="4" max="4" width="52.5546875" customWidth="1"/>
    <col min="5" max="5" width="3.33203125" customWidth="1"/>
    <col min="6" max="6" width="34.21875" customWidth="1"/>
    <col min="7" max="7" width="2" customWidth="1"/>
    <col min="8" max="8" width="5.109375" customWidth="1"/>
    <col min="9" max="9" width="68.77734375" customWidth="1"/>
    <col min="10" max="10" width="6.44140625" customWidth="1"/>
  </cols>
  <sheetData>
    <row r="1" spans="2:10" x14ac:dyDescent="0.2">
      <c r="D1" s="1" t="s">
        <v>88</v>
      </c>
      <c r="E1" s="17"/>
      <c r="F1" t="s">
        <v>53</v>
      </c>
      <c r="I1" s="12" t="s">
        <v>0</v>
      </c>
    </row>
    <row r="2" spans="2:10" ht="16.2" x14ac:dyDescent="0.2">
      <c r="C2" s="2" t="s">
        <v>97</v>
      </c>
      <c r="D2" s="2"/>
      <c r="E2" s="2"/>
      <c r="F2" s="2"/>
      <c r="H2" s="10" t="s">
        <v>1</v>
      </c>
      <c r="I2" s="10" t="s">
        <v>2</v>
      </c>
      <c r="J2" s="11" t="s">
        <v>3</v>
      </c>
    </row>
    <row r="3" spans="2:10" x14ac:dyDescent="0.2">
      <c r="H3" s="3">
        <v>1</v>
      </c>
      <c r="I3" s="3" t="s">
        <v>54</v>
      </c>
      <c r="J3" s="4">
        <v>35</v>
      </c>
    </row>
    <row r="4" spans="2:10" x14ac:dyDescent="0.2">
      <c r="C4" t="s">
        <v>55</v>
      </c>
      <c r="H4" s="3">
        <v>2</v>
      </c>
      <c r="I4" s="3" t="s">
        <v>4</v>
      </c>
      <c r="J4" s="4">
        <v>40</v>
      </c>
    </row>
    <row r="5" spans="2:10" x14ac:dyDescent="0.2">
      <c r="F5" s="18" t="s">
        <v>99</v>
      </c>
      <c r="H5" s="3">
        <v>3</v>
      </c>
      <c r="I5" s="3" t="s">
        <v>5</v>
      </c>
      <c r="J5" s="4">
        <v>50</v>
      </c>
    </row>
    <row r="6" spans="2:10" x14ac:dyDescent="0.2">
      <c r="H6" s="3">
        <v>4</v>
      </c>
      <c r="I6" s="3" t="s">
        <v>6</v>
      </c>
      <c r="J6" s="4">
        <v>10</v>
      </c>
    </row>
    <row r="7" spans="2:10" ht="15" customHeight="1" x14ac:dyDescent="0.2">
      <c r="F7" s="1" t="s">
        <v>7</v>
      </c>
      <c r="H7" s="3">
        <v>5</v>
      </c>
      <c r="I7" s="5" t="s">
        <v>56</v>
      </c>
      <c r="J7" s="4">
        <v>10</v>
      </c>
    </row>
    <row r="8" spans="2:10" ht="15" customHeight="1" x14ac:dyDescent="0.2">
      <c r="H8" s="3">
        <v>6</v>
      </c>
      <c r="I8" s="3" t="s">
        <v>8</v>
      </c>
      <c r="J8" s="4">
        <v>10</v>
      </c>
    </row>
    <row r="9" spans="2:10" ht="15" customHeight="1" x14ac:dyDescent="0.2">
      <c r="B9" s="91" t="s">
        <v>51</v>
      </c>
      <c r="C9" s="92"/>
      <c r="D9" s="92"/>
      <c r="E9" s="97" t="s">
        <v>52</v>
      </c>
      <c r="F9" s="98"/>
      <c r="H9" s="3">
        <v>7</v>
      </c>
      <c r="I9" s="3" t="s">
        <v>9</v>
      </c>
      <c r="J9" s="4">
        <v>20</v>
      </c>
    </row>
    <row r="10" spans="2:10" ht="15" customHeight="1" x14ac:dyDescent="0.2">
      <c r="B10" s="93"/>
      <c r="C10" s="94"/>
      <c r="D10" s="94"/>
      <c r="E10" s="99"/>
      <c r="F10" s="100"/>
      <c r="H10" s="3">
        <v>8</v>
      </c>
      <c r="I10" s="3" t="s">
        <v>10</v>
      </c>
      <c r="J10" s="4">
        <v>0</v>
      </c>
    </row>
    <row r="11" spans="2:10" ht="15" customHeight="1" thickBot="1" x14ac:dyDescent="0.25">
      <c r="B11" s="95"/>
      <c r="C11" s="96"/>
      <c r="D11" s="96"/>
      <c r="E11" s="99"/>
      <c r="F11" s="100"/>
      <c r="H11" s="3">
        <v>9</v>
      </c>
      <c r="I11" s="3" t="s">
        <v>11</v>
      </c>
      <c r="J11" s="4">
        <v>0</v>
      </c>
    </row>
    <row r="12" spans="2:10" ht="15" customHeight="1" thickTop="1" x14ac:dyDescent="0.2">
      <c r="B12" s="101" t="s">
        <v>12</v>
      </c>
      <c r="C12" s="102"/>
      <c r="D12" s="103"/>
      <c r="E12" s="107">
        <v>38</v>
      </c>
      <c r="F12" s="109" t="str">
        <f>IF(E9="","",IF(E12=0,"コードが違います。",IF(E12="","",IF(E12&lt;39,VLOOKUP(E12,H2:J49,2,FALSE),"コードが違います。"))))</f>
        <v>その他</v>
      </c>
      <c r="H12" s="3">
        <v>10</v>
      </c>
      <c r="I12" s="3" t="s">
        <v>13</v>
      </c>
      <c r="J12" s="4">
        <v>20</v>
      </c>
    </row>
    <row r="13" spans="2:10" ht="15" customHeight="1" thickBot="1" x14ac:dyDescent="0.25">
      <c r="B13" s="104"/>
      <c r="C13" s="105"/>
      <c r="D13" s="106"/>
      <c r="E13" s="108"/>
      <c r="F13" s="110"/>
      <c r="H13" s="3">
        <v>11</v>
      </c>
      <c r="I13" s="5" t="s">
        <v>57</v>
      </c>
      <c r="J13" s="4">
        <v>5</v>
      </c>
    </row>
    <row r="14" spans="2:10" ht="15" customHeight="1" thickTop="1" x14ac:dyDescent="0.2">
      <c r="B14" s="6"/>
      <c r="C14" s="7" t="s">
        <v>3</v>
      </c>
      <c r="D14" s="8"/>
      <c r="E14" s="93">
        <v>0</v>
      </c>
      <c r="F14" s="111"/>
      <c r="H14" s="3">
        <v>12</v>
      </c>
      <c r="I14" s="3" t="s">
        <v>58</v>
      </c>
      <c r="J14" s="4">
        <v>15</v>
      </c>
    </row>
    <row r="15" spans="2:10" ht="15" customHeight="1" x14ac:dyDescent="0.2">
      <c r="B15" s="13" t="s">
        <v>59</v>
      </c>
      <c r="C15" s="7" t="s">
        <v>60</v>
      </c>
      <c r="D15" s="7"/>
      <c r="E15" s="85"/>
      <c r="F15" s="86"/>
      <c r="H15" s="3">
        <v>13</v>
      </c>
      <c r="I15" s="5" t="s">
        <v>61</v>
      </c>
      <c r="J15" s="4">
        <v>0</v>
      </c>
    </row>
    <row r="16" spans="2:10" ht="15" customHeight="1" x14ac:dyDescent="0.2">
      <c r="B16" s="14"/>
      <c r="C16" s="7" t="s">
        <v>62</v>
      </c>
      <c r="D16" s="7" t="s">
        <v>63</v>
      </c>
      <c r="E16" s="87">
        <v>50</v>
      </c>
      <c r="F16" s="88"/>
      <c r="H16" s="3">
        <v>14</v>
      </c>
      <c r="I16" s="5" t="s">
        <v>14</v>
      </c>
      <c r="J16" s="4">
        <v>5</v>
      </c>
    </row>
    <row r="17" spans="2:10" ht="15" customHeight="1" x14ac:dyDescent="0.2">
      <c r="B17" s="9"/>
      <c r="C17" s="7" t="s">
        <v>64</v>
      </c>
      <c r="D17" s="7" t="s">
        <v>65</v>
      </c>
      <c r="E17" s="87">
        <v>5</v>
      </c>
      <c r="F17" s="89"/>
      <c r="H17" s="3">
        <v>15</v>
      </c>
      <c r="I17" s="5" t="s">
        <v>15</v>
      </c>
      <c r="J17" s="4">
        <v>0</v>
      </c>
    </row>
    <row r="18" spans="2:10" ht="15" customHeight="1" x14ac:dyDescent="0.2">
      <c r="B18" s="9"/>
      <c r="C18" s="7" t="s">
        <v>16</v>
      </c>
      <c r="D18" s="7" t="s">
        <v>66</v>
      </c>
      <c r="E18" s="90">
        <f>IF(E16="","",E16+E17*0.5)</f>
        <v>52.5</v>
      </c>
      <c r="F18" s="86"/>
      <c r="H18" s="3">
        <v>16</v>
      </c>
      <c r="I18" s="5" t="s">
        <v>18</v>
      </c>
      <c r="J18" s="4">
        <v>0</v>
      </c>
    </row>
    <row r="19" spans="2:10" ht="15" customHeight="1" x14ac:dyDescent="0.2">
      <c r="B19" s="15"/>
      <c r="C19" s="7" t="s">
        <v>19</v>
      </c>
      <c r="D19" s="7" t="s">
        <v>67</v>
      </c>
      <c r="E19" s="90">
        <f>IF(E16="","",E18-(ROUNDDOWN(E14/100*E18,0)))</f>
        <v>52.5</v>
      </c>
      <c r="F19" s="86"/>
      <c r="H19" s="3">
        <v>17</v>
      </c>
      <c r="I19" s="5" t="s">
        <v>21</v>
      </c>
      <c r="J19" s="4">
        <v>30</v>
      </c>
    </row>
    <row r="20" spans="2:10" ht="15" customHeight="1" x14ac:dyDescent="0.2">
      <c r="B20" s="13" t="s">
        <v>68</v>
      </c>
      <c r="C20" s="7" t="s">
        <v>69</v>
      </c>
      <c r="D20" s="7"/>
      <c r="E20" s="85"/>
      <c r="F20" s="86"/>
      <c r="H20" s="3">
        <v>18</v>
      </c>
      <c r="I20" s="3" t="s">
        <v>23</v>
      </c>
      <c r="J20" s="4">
        <v>55</v>
      </c>
    </row>
    <row r="21" spans="2:10" ht="15" customHeight="1" x14ac:dyDescent="0.2">
      <c r="B21" s="9"/>
      <c r="C21" s="26" t="s">
        <v>70</v>
      </c>
      <c r="D21" s="49" t="s">
        <v>17</v>
      </c>
      <c r="E21" s="69">
        <v>1</v>
      </c>
      <c r="F21" s="70"/>
      <c r="H21" s="3">
        <v>19</v>
      </c>
      <c r="I21" s="5" t="s">
        <v>24</v>
      </c>
      <c r="J21" s="4">
        <v>20</v>
      </c>
    </row>
    <row r="22" spans="2:10" ht="15" customHeight="1" x14ac:dyDescent="0.2">
      <c r="B22" s="9"/>
      <c r="C22" s="28" t="s">
        <v>25</v>
      </c>
      <c r="D22" s="50" t="s">
        <v>20</v>
      </c>
      <c r="E22" s="63">
        <v>1</v>
      </c>
      <c r="F22" s="64"/>
      <c r="H22" s="3">
        <v>20</v>
      </c>
      <c r="I22" s="3" t="s">
        <v>27</v>
      </c>
      <c r="J22" s="4">
        <v>10</v>
      </c>
    </row>
    <row r="23" spans="2:10" ht="15" customHeight="1" x14ac:dyDescent="0.2">
      <c r="B23" s="9"/>
      <c r="C23" s="28" t="s">
        <v>28</v>
      </c>
      <c r="D23" s="50" t="s">
        <v>37</v>
      </c>
      <c r="E23" s="63">
        <v>1</v>
      </c>
      <c r="F23" s="58"/>
      <c r="H23" s="3">
        <v>21</v>
      </c>
      <c r="I23" s="5" t="s">
        <v>30</v>
      </c>
      <c r="J23" s="4">
        <v>5</v>
      </c>
    </row>
    <row r="24" spans="2:10" ht="15" customHeight="1" x14ac:dyDescent="0.2">
      <c r="B24" s="9"/>
      <c r="C24" s="30" t="s">
        <v>31</v>
      </c>
      <c r="D24" s="51" t="s">
        <v>71</v>
      </c>
      <c r="E24" s="63">
        <v>1</v>
      </c>
      <c r="F24" s="64"/>
      <c r="H24" s="3">
        <v>22</v>
      </c>
      <c r="I24" s="3" t="s">
        <v>33</v>
      </c>
      <c r="J24" s="4">
        <v>5</v>
      </c>
    </row>
    <row r="25" spans="2:10" ht="15" customHeight="1" x14ac:dyDescent="0.2">
      <c r="B25" s="9"/>
      <c r="C25" s="32" t="s">
        <v>35</v>
      </c>
      <c r="D25" s="52" t="s">
        <v>100</v>
      </c>
      <c r="E25" s="57">
        <v>1</v>
      </c>
      <c r="F25" s="58"/>
      <c r="H25" s="3">
        <v>23</v>
      </c>
      <c r="I25" s="5" t="s">
        <v>34</v>
      </c>
      <c r="J25" s="4">
        <v>25</v>
      </c>
    </row>
    <row r="26" spans="2:10" ht="15" customHeight="1" x14ac:dyDescent="0.2">
      <c r="B26" s="9"/>
      <c r="C26" s="32" t="s">
        <v>74</v>
      </c>
      <c r="D26" s="53" t="s">
        <v>22</v>
      </c>
      <c r="E26" s="59">
        <f>IF(E16="","",(E21*2)+E22+E23+((E24+E25)*0.5))</f>
        <v>5</v>
      </c>
      <c r="F26" s="60"/>
      <c r="H26" s="3">
        <v>24</v>
      </c>
      <c r="I26" s="5" t="s">
        <v>72</v>
      </c>
      <c r="J26" s="4">
        <v>15</v>
      </c>
    </row>
    <row r="27" spans="2:10" ht="15" customHeight="1" x14ac:dyDescent="0.2">
      <c r="B27" s="9"/>
      <c r="C27" s="35"/>
      <c r="D27" s="46" t="s">
        <v>115</v>
      </c>
      <c r="E27" s="61">
        <f>IF(E26="","",E26-(ROUNDDOWN(E22/100*E26,0)))</f>
        <v>5</v>
      </c>
      <c r="F27" s="62"/>
      <c r="H27" s="3">
        <v>25</v>
      </c>
      <c r="I27" s="5" t="s">
        <v>73</v>
      </c>
      <c r="J27" s="4">
        <v>0</v>
      </c>
    </row>
    <row r="28" spans="2:10" ht="15" customHeight="1" x14ac:dyDescent="0.2">
      <c r="B28" s="9"/>
      <c r="C28" s="28" t="s">
        <v>75</v>
      </c>
      <c r="D28" s="49" t="s">
        <v>26</v>
      </c>
      <c r="E28" s="69">
        <v>1</v>
      </c>
      <c r="F28" s="70"/>
      <c r="H28" s="3">
        <v>26</v>
      </c>
      <c r="I28" s="5" t="s">
        <v>38</v>
      </c>
      <c r="J28" s="4">
        <v>30</v>
      </c>
    </row>
    <row r="29" spans="2:10" ht="15" customHeight="1" x14ac:dyDescent="0.2">
      <c r="B29" s="9"/>
      <c r="C29" s="28" t="s">
        <v>77</v>
      </c>
      <c r="D29" s="50" t="s">
        <v>29</v>
      </c>
      <c r="E29" s="63">
        <v>1</v>
      </c>
      <c r="F29" s="58"/>
      <c r="H29" s="3">
        <v>27</v>
      </c>
      <c r="I29" s="3" t="s">
        <v>76</v>
      </c>
      <c r="J29" s="4">
        <v>30</v>
      </c>
    </row>
    <row r="30" spans="2:10" ht="15" customHeight="1" x14ac:dyDescent="0.2">
      <c r="B30" s="9"/>
      <c r="C30" s="28" t="s">
        <v>79</v>
      </c>
      <c r="D30" s="50" t="s">
        <v>78</v>
      </c>
      <c r="E30" s="63">
        <v>1</v>
      </c>
      <c r="F30" s="64"/>
      <c r="H30" s="3">
        <v>28</v>
      </c>
      <c r="I30" s="3" t="s">
        <v>40</v>
      </c>
      <c r="J30" s="4">
        <v>40</v>
      </c>
    </row>
    <row r="31" spans="2:10" ht="15" customHeight="1" x14ac:dyDescent="0.2">
      <c r="B31" s="9"/>
      <c r="C31" s="37" t="s">
        <v>101</v>
      </c>
      <c r="D31" s="54" t="s">
        <v>80</v>
      </c>
      <c r="E31" s="65">
        <v>1</v>
      </c>
      <c r="F31" s="66"/>
      <c r="H31" s="3">
        <v>29</v>
      </c>
      <c r="I31" s="5" t="s">
        <v>42</v>
      </c>
      <c r="J31" s="4">
        <v>55</v>
      </c>
    </row>
    <row r="32" spans="2:10" ht="15" customHeight="1" x14ac:dyDescent="0.2">
      <c r="B32" s="9"/>
      <c r="C32" s="39" t="s">
        <v>82</v>
      </c>
      <c r="D32" s="52" t="s">
        <v>102</v>
      </c>
      <c r="E32" s="57">
        <v>1</v>
      </c>
      <c r="F32" s="58"/>
      <c r="H32" s="3">
        <v>30</v>
      </c>
      <c r="I32" s="5" t="s">
        <v>43</v>
      </c>
      <c r="J32" s="4">
        <v>30</v>
      </c>
    </row>
    <row r="33" spans="2:10" ht="15" customHeight="1" x14ac:dyDescent="0.2">
      <c r="B33" s="9"/>
      <c r="C33" s="32" t="s">
        <v>44</v>
      </c>
      <c r="D33" s="53" t="s">
        <v>32</v>
      </c>
      <c r="E33" s="59">
        <f>IF(E16="","",(E28*2)+E29+E30+((E31+E32)*0.5))</f>
        <v>5</v>
      </c>
      <c r="F33" s="60"/>
      <c r="H33" s="3">
        <v>31</v>
      </c>
      <c r="I33" s="5" t="s">
        <v>81</v>
      </c>
      <c r="J33" s="4">
        <v>45</v>
      </c>
    </row>
    <row r="34" spans="2:10" ht="15" customHeight="1" x14ac:dyDescent="0.2">
      <c r="B34" s="16"/>
      <c r="C34" s="35"/>
      <c r="D34" s="46" t="s">
        <v>116</v>
      </c>
      <c r="E34" s="67">
        <f>IF(E33="","",E33-(ROUNDDOWN(E28/100*E33,0)))</f>
        <v>5</v>
      </c>
      <c r="F34" s="68"/>
      <c r="H34" s="3">
        <v>32</v>
      </c>
      <c r="I34" s="5" t="s">
        <v>46</v>
      </c>
      <c r="J34" s="4">
        <v>60</v>
      </c>
    </row>
    <row r="35" spans="2:10" ht="15" customHeight="1" x14ac:dyDescent="0.2">
      <c r="B35" s="16"/>
      <c r="C35" s="39" t="s">
        <v>103</v>
      </c>
      <c r="D35" s="55" t="s">
        <v>36</v>
      </c>
      <c r="E35" s="71">
        <v>0</v>
      </c>
      <c r="F35" s="72"/>
      <c r="H35" s="3">
        <v>33</v>
      </c>
      <c r="I35" s="5" t="s">
        <v>83</v>
      </c>
      <c r="J35" s="4">
        <v>20</v>
      </c>
    </row>
    <row r="36" spans="2:10" ht="15" customHeight="1" x14ac:dyDescent="0.2">
      <c r="B36" s="16"/>
      <c r="C36" s="41" t="s">
        <v>95</v>
      </c>
      <c r="D36" s="53" t="s">
        <v>39</v>
      </c>
      <c r="E36" s="73">
        <v>0</v>
      </c>
      <c r="F36" s="74"/>
      <c r="H36" s="3">
        <v>34</v>
      </c>
      <c r="I36" s="5" t="s">
        <v>84</v>
      </c>
      <c r="J36" s="4">
        <v>5</v>
      </c>
    </row>
    <row r="37" spans="2:10" ht="15" customHeight="1" x14ac:dyDescent="0.2">
      <c r="B37" s="16"/>
      <c r="C37" s="39" t="s">
        <v>104</v>
      </c>
      <c r="D37" s="51" t="s">
        <v>105</v>
      </c>
      <c r="E37" s="73">
        <v>0</v>
      </c>
      <c r="F37" s="74"/>
      <c r="H37" s="3">
        <v>35</v>
      </c>
      <c r="I37" s="5" t="s">
        <v>47</v>
      </c>
      <c r="J37" s="4">
        <v>80</v>
      </c>
    </row>
    <row r="38" spans="2:10" x14ac:dyDescent="0.2">
      <c r="B38" s="16"/>
      <c r="C38" s="30" t="s">
        <v>106</v>
      </c>
      <c r="D38" s="56" t="s">
        <v>36</v>
      </c>
      <c r="E38" s="59">
        <f>IF(E16="","",E35+E36+(E37*0.5))</f>
        <v>0</v>
      </c>
      <c r="F38" s="60"/>
      <c r="H38" s="3">
        <v>36</v>
      </c>
      <c r="I38" s="5" t="s">
        <v>48</v>
      </c>
      <c r="J38" s="4">
        <v>25</v>
      </c>
    </row>
    <row r="39" spans="2:10" ht="15" customHeight="1" x14ac:dyDescent="0.2">
      <c r="B39" s="16"/>
      <c r="C39" s="35"/>
      <c r="D39" s="46" t="s">
        <v>111</v>
      </c>
      <c r="E39" s="67">
        <f>IF(E38="","",E38-(ROUNDDOWN(E33/100*E38,0)))</f>
        <v>0</v>
      </c>
      <c r="F39" s="68"/>
      <c r="H39" s="3">
        <v>37</v>
      </c>
      <c r="I39" s="5" t="s">
        <v>49</v>
      </c>
      <c r="J39" s="4">
        <v>0</v>
      </c>
    </row>
    <row r="40" spans="2:10" ht="15" customHeight="1" x14ac:dyDescent="0.2">
      <c r="B40" s="13" t="s">
        <v>85</v>
      </c>
      <c r="C40" s="43"/>
      <c r="D40" s="44" t="s">
        <v>41</v>
      </c>
      <c r="E40" s="76">
        <f>IF(E16="","",E26+E33+E38)</f>
        <v>10</v>
      </c>
      <c r="F40" s="77"/>
      <c r="H40" s="24">
        <v>38</v>
      </c>
      <c r="I40" s="25" t="s">
        <v>50</v>
      </c>
      <c r="J40" s="4">
        <v>0</v>
      </c>
    </row>
    <row r="41" spans="2:10" ht="15" customHeight="1" x14ac:dyDescent="0.2">
      <c r="B41" s="21"/>
      <c r="C41" s="45"/>
      <c r="D41" s="46" t="s">
        <v>112</v>
      </c>
      <c r="E41" s="78"/>
      <c r="F41" s="79"/>
    </row>
    <row r="42" spans="2:10" ht="15" customHeight="1" x14ac:dyDescent="0.2">
      <c r="B42" s="13" t="s">
        <v>86</v>
      </c>
      <c r="C42" s="47"/>
      <c r="D42" s="44" t="s">
        <v>45</v>
      </c>
      <c r="E42" s="80">
        <f>IF(E16="","",ROUND(E40/E19*100,3))</f>
        <v>19.047999999999998</v>
      </c>
      <c r="F42" s="81"/>
    </row>
    <row r="43" spans="2:10" ht="15" customHeight="1" x14ac:dyDescent="0.2">
      <c r="B43" s="21"/>
      <c r="C43" s="48"/>
      <c r="D43" s="46" t="s">
        <v>87</v>
      </c>
      <c r="E43" s="82"/>
      <c r="F43" s="83"/>
      <c r="I43" s="19"/>
    </row>
    <row r="44" spans="2:10" ht="8.1" customHeight="1" x14ac:dyDescent="0.2">
      <c r="I44" s="19"/>
    </row>
    <row r="45" spans="2:10" ht="15" customHeight="1" x14ac:dyDescent="0.2">
      <c r="B45" s="1" t="s">
        <v>89</v>
      </c>
      <c r="C45" t="s">
        <v>90</v>
      </c>
      <c r="D45" s="19"/>
      <c r="I45" s="19"/>
    </row>
    <row r="46" spans="2:10" ht="15" customHeight="1" x14ac:dyDescent="0.2">
      <c r="C46" t="s">
        <v>91</v>
      </c>
      <c r="I46" s="19"/>
    </row>
    <row r="47" spans="2:10" ht="15" customHeight="1" x14ac:dyDescent="0.2">
      <c r="C47" t="s">
        <v>92</v>
      </c>
    </row>
    <row r="48" spans="2:10" ht="5.0999999999999996" customHeight="1" x14ac:dyDescent="0.2"/>
    <row r="49" spans="2:9" ht="15" customHeight="1" x14ac:dyDescent="0.2">
      <c r="B49" s="1" t="s">
        <v>89</v>
      </c>
      <c r="C49" s="75" t="s">
        <v>113</v>
      </c>
      <c r="D49" s="75"/>
      <c r="E49" s="75"/>
      <c r="F49" s="75"/>
      <c r="I49" s="19"/>
    </row>
    <row r="50" spans="2:9" ht="15" customHeight="1" x14ac:dyDescent="0.2">
      <c r="C50" s="75"/>
      <c r="D50" s="75"/>
      <c r="E50" s="75"/>
      <c r="F50" s="75"/>
    </row>
    <row r="51" spans="2:9" ht="15" customHeight="1" x14ac:dyDescent="0.2">
      <c r="C51" s="75"/>
      <c r="D51" s="75"/>
      <c r="E51" s="75"/>
      <c r="F51" s="75"/>
    </row>
    <row r="52" spans="2:9" ht="15" customHeight="1" x14ac:dyDescent="0.2">
      <c r="C52" s="75"/>
      <c r="D52" s="75"/>
      <c r="E52" s="75"/>
      <c r="F52" s="75"/>
    </row>
    <row r="53" spans="2:9" ht="5.0999999999999996" customHeight="1" x14ac:dyDescent="0.2">
      <c r="C53" s="75"/>
      <c r="D53" s="75"/>
      <c r="E53" s="75"/>
      <c r="F53" s="75"/>
    </row>
    <row r="54" spans="2:9" ht="15" customHeight="1" x14ac:dyDescent="0.2">
      <c r="B54" s="1" t="s">
        <v>89</v>
      </c>
      <c r="C54" t="s">
        <v>114</v>
      </c>
      <c r="D54" s="20"/>
      <c r="E54" s="20"/>
      <c r="F54" s="20"/>
    </row>
    <row r="55" spans="2:9" ht="15" customHeight="1" x14ac:dyDescent="0.2">
      <c r="B55" s="1" t="s">
        <v>89</v>
      </c>
      <c r="C55" t="s">
        <v>93</v>
      </c>
      <c r="D55" s="20"/>
      <c r="E55" s="20"/>
      <c r="F55" s="20"/>
    </row>
    <row r="56" spans="2:9" x14ac:dyDescent="0.2">
      <c r="B56" s="1" t="s">
        <v>89</v>
      </c>
      <c r="C56" t="s">
        <v>107</v>
      </c>
      <c r="D56" s="20"/>
    </row>
  </sheetData>
  <mergeCells count="31">
    <mergeCell ref="E31:F31"/>
    <mergeCell ref="E28:F28"/>
    <mergeCell ref="E30:F30"/>
    <mergeCell ref="E35:F35"/>
    <mergeCell ref="B9:D11"/>
    <mergeCell ref="E9:F11"/>
    <mergeCell ref="B12:D13"/>
    <mergeCell ref="E12:E13"/>
    <mergeCell ref="F12:F13"/>
    <mergeCell ref="E14:F14"/>
    <mergeCell ref="E15:F15"/>
    <mergeCell ref="E16:F16"/>
    <mergeCell ref="E17:F17"/>
    <mergeCell ref="E23:F23"/>
    <mergeCell ref="E21:F21"/>
    <mergeCell ref="C49:F53"/>
    <mergeCell ref="E18:F18"/>
    <mergeCell ref="E19:F19"/>
    <mergeCell ref="E22:F22"/>
    <mergeCell ref="E20:F20"/>
    <mergeCell ref="E29:F29"/>
    <mergeCell ref="E32:F32"/>
    <mergeCell ref="E38:F39"/>
    <mergeCell ref="E40:F41"/>
    <mergeCell ref="E42:F43"/>
    <mergeCell ref="E26:F27"/>
    <mergeCell ref="E33:F34"/>
    <mergeCell ref="E25:F25"/>
    <mergeCell ref="E24:F24"/>
    <mergeCell ref="E37:F37"/>
    <mergeCell ref="E36:F36"/>
  </mergeCells>
  <phoneticPr fontId="2"/>
  <pageMargins left="0.78740157480314965" right="0.59055118110236227" top="0.39370078740157483" bottom="0.39370078740157483" header="0.51181102362204722" footer="0.51181102362204722"/>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vt:lpstr>
      <vt:lpstr>記入例</vt:lpstr>
      <vt:lpstr>記入例!Print_Area</vt:lpstr>
      <vt:lpstr>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福谷　日奈子</cp:lastModifiedBy>
  <cp:lastPrinted>2022-08-23T08:48:06Z</cp:lastPrinted>
  <dcterms:created xsi:type="dcterms:W3CDTF">2010-09-22T07:02:04Z</dcterms:created>
  <dcterms:modified xsi:type="dcterms:W3CDTF">2024-10-22T05:50:20Z</dcterms:modified>
</cp:coreProperties>
</file>