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mc:AlternateContent xmlns:mc="http://schemas.openxmlformats.org/markup-compatibility/2006">
    <mc:Choice Requires="x15">
      <x15ac:absPath xmlns:x15ac="http://schemas.microsoft.com/office/spreadsheetml/2010/11/ac" url="\\KEIYAKU-HDD4\share\工事契約係\一般競争入札\0500_とび・土工\【20250124公告・特簡】公共土木施設災害復旧工事（入佐５地区）工事\02_★公告関係\06工事費内訳書\"/>
    </mc:Choice>
  </mc:AlternateContent>
  <xr:revisionPtr revIDLastSave="0" documentId="13_ncr:1_{36706E4C-390B-4FCD-BCB4-72AD9194E018}" xr6:coauthVersionLast="47" xr6:coauthVersionMax="47" xr10:uidLastSave="{00000000-0000-0000-0000-000000000000}"/>
  <bookViews>
    <workbookView xWindow="-120" yWindow="-120" windowWidth="29040" windowHeight="15840" tabRatio="731" xr2:uid="{00000000-000D-0000-FFFF-FFFF00000000}"/>
  </bookViews>
  <sheets>
    <sheet name="工事内訳書及び自己採点表" sheetId="13" r:id="rId1"/>
    <sheet name="★内訳書記載例（建築関係）" sheetId="12" r:id="rId2"/>
    <sheet name="★自己採点表記載例" sheetId="15" r:id="rId3"/>
    <sheet name="PDFファイルの作成方法" sheetId="16" r:id="rId4"/>
  </sheets>
  <definedNames>
    <definedName name="_xlnm.Print_Area" localSheetId="2">★自己採点表記載例!$A$1:$L$58</definedName>
    <definedName name="_xlnm.Print_Area" localSheetId="1">'★内訳書記載例（建築関係）'!$A$1:$F$43</definedName>
    <definedName name="_xlnm.Print_Area" localSheetId="3">PDFファイルの作成方法!$A$1:$I$63</definedName>
    <definedName name="_xlnm.Print_Area" localSheetId="0">工事内訳書及び自己採点表!$A$1:$K$115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42" i="13" l="1"/>
  <c r="F50" i="13" l="1"/>
  <c r="M87" i="13" l="1"/>
  <c r="M86" i="13"/>
  <c r="M73" i="13"/>
  <c r="M92" i="13" l="1"/>
  <c r="M91" i="13"/>
  <c r="M90" i="13"/>
  <c r="I90" i="13" s="1"/>
  <c r="M72" i="13"/>
  <c r="M71" i="13"/>
  <c r="M70" i="13"/>
  <c r="M69" i="13"/>
  <c r="M68" i="13"/>
  <c r="M67" i="13"/>
  <c r="M66" i="13"/>
  <c r="M65" i="13"/>
  <c r="I65" i="13" s="1"/>
  <c r="I68" i="13" l="1"/>
  <c r="F49" i="13" l="1"/>
  <c r="F35" i="12" l="1"/>
  <c r="J57" i="15"/>
  <c r="M55" i="15"/>
  <c r="M54" i="15"/>
  <c r="M53" i="15"/>
  <c r="M52" i="15"/>
  <c r="M51" i="15"/>
  <c r="M50" i="15"/>
  <c r="I50" i="15" s="1"/>
  <c r="M49" i="15"/>
  <c r="M48" i="15"/>
  <c r="M47" i="15"/>
  <c r="M46" i="15"/>
  <c r="M45" i="15"/>
  <c r="M44" i="15"/>
  <c r="M43" i="15"/>
  <c r="M42" i="15"/>
  <c r="M41" i="15"/>
  <c r="M40" i="15"/>
  <c r="M38" i="15"/>
  <c r="M37" i="15"/>
  <c r="M36" i="15"/>
  <c r="I36" i="15" s="1"/>
  <c r="M35" i="15"/>
  <c r="M34" i="15"/>
  <c r="M33" i="15"/>
  <c r="M32" i="15"/>
  <c r="M31" i="15"/>
  <c r="M30" i="15"/>
  <c r="M29" i="15"/>
  <c r="M28" i="15"/>
  <c r="M27" i="15"/>
  <c r="M26" i="15"/>
  <c r="M25" i="15"/>
  <c r="I25" i="15" s="1"/>
  <c r="M23" i="15"/>
  <c r="M22" i="15"/>
  <c r="M21" i="15"/>
  <c r="M20" i="15"/>
  <c r="M19" i="15"/>
  <c r="M18" i="15"/>
  <c r="M17" i="15"/>
  <c r="M16" i="15"/>
  <c r="M15" i="15"/>
  <c r="M14" i="15"/>
  <c r="M13" i="15"/>
  <c r="M12" i="15"/>
  <c r="M11" i="15"/>
  <c r="M10" i="15"/>
  <c r="M9" i="15"/>
  <c r="M8" i="15"/>
  <c r="I28" i="15" l="1"/>
  <c r="I17" i="15"/>
  <c r="I54" i="15"/>
  <c r="I19" i="15"/>
  <c r="I11" i="15"/>
  <c r="I14" i="15"/>
  <c r="I40" i="15"/>
  <c r="I52" i="15"/>
  <c r="I33" i="15"/>
  <c r="I39" i="15" s="1"/>
  <c r="I8" i="15"/>
  <c r="I46" i="15"/>
  <c r="I22" i="15"/>
  <c r="I43" i="15"/>
  <c r="I56" i="15" l="1"/>
  <c r="I24" i="15"/>
  <c r="I57" i="15" s="1"/>
  <c r="E40" i="13" l="1"/>
  <c r="E44" i="13" s="1"/>
  <c r="I38" i="13"/>
  <c r="E46" i="13" l="1"/>
  <c r="M75" i="13"/>
  <c r="J114" i="13"/>
  <c r="M112" i="13"/>
  <c r="M111" i="13"/>
  <c r="I111" i="13" s="1"/>
  <c r="M110" i="13"/>
  <c r="M109" i="13"/>
  <c r="I109" i="13" s="1"/>
  <c r="M108" i="13"/>
  <c r="M107" i="13"/>
  <c r="I107" i="13" s="1"/>
  <c r="M106" i="13"/>
  <c r="M105" i="13"/>
  <c r="M104" i="13"/>
  <c r="M103" i="13"/>
  <c r="M102" i="13"/>
  <c r="M101" i="13"/>
  <c r="M100" i="13"/>
  <c r="M99" i="13"/>
  <c r="M98" i="13"/>
  <c r="M97" i="13"/>
  <c r="M95" i="13"/>
  <c r="M94" i="13"/>
  <c r="M93" i="13"/>
  <c r="I93" i="13" s="1"/>
  <c r="M89" i="13"/>
  <c r="M88" i="13"/>
  <c r="M85" i="13"/>
  <c r="M84" i="13"/>
  <c r="M83" i="13"/>
  <c r="M82" i="13"/>
  <c r="M81" i="13"/>
  <c r="M80" i="13"/>
  <c r="I80" i="13" s="1"/>
  <c r="M79" i="13"/>
  <c r="M78" i="13"/>
  <c r="M77" i="13"/>
  <c r="I77" i="13" s="1"/>
  <c r="M74" i="13"/>
  <c r="M64" i="13"/>
  <c r="M63" i="13"/>
  <c r="I63" i="13" s="1"/>
  <c r="M62" i="13"/>
  <c r="M61" i="13"/>
  <c r="M60" i="13"/>
  <c r="M59" i="13"/>
  <c r="M58" i="13"/>
  <c r="M57" i="13"/>
  <c r="I57" i="13" s="1"/>
  <c r="M56" i="13"/>
  <c r="M55" i="13"/>
  <c r="M54" i="13"/>
  <c r="I97" i="13" l="1"/>
  <c r="I100" i="13"/>
  <c r="I103" i="13"/>
  <c r="I113" i="13"/>
  <c r="I85" i="13"/>
  <c r="I96" i="13" s="1"/>
  <c r="I74" i="13"/>
  <c r="I54" i="13"/>
  <c r="I76" i="13" l="1"/>
  <c r="I114" i="13" s="1"/>
  <c r="C37" i="12" l="1"/>
  <c r="C41" i="12" s="1"/>
  <c r="C39" i="12" l="1"/>
  <c r="C43" i="1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F1" authorId="0" shapeId="0" xr:uid="{00000000-0006-0000-0000-000001000000}">
      <text>
        <r>
          <rPr>
            <b/>
            <sz val="12"/>
            <color indexed="10"/>
            <rFont val="ＭＳ Ｐゴシック"/>
            <family val="3"/>
            <charset val="128"/>
          </rPr>
          <t xml:space="preserve">　別シートの記載例を参考に記載してください。
　工事内訳書を毎回、同じ様式を使われる場合には、日付、工事名、工事場所を変更したか、必ず確認してください。
　日付、工事名、工事場所が入札の案件と異なる場合は、入札無効の対象となりますので、提出前に十分確認してください。
</t>
        </r>
      </text>
    </comment>
    <comment ref="D9" authorId="0" shapeId="0" xr:uid="{00000000-0006-0000-0000-000002000000}">
      <text>
        <r>
          <rPr>
            <b/>
            <sz val="9"/>
            <color indexed="10"/>
            <rFont val="ＭＳ ゴシック"/>
            <family val="3"/>
            <charset val="128"/>
          </rPr>
          <t>「代理人」は、代理人による紙入札の場合のみ記載してください。</t>
        </r>
      </text>
    </comment>
    <comment ref="E18" authorId="0" shapeId="0" xr:uid="{00000000-0006-0000-0000-000003000000}">
      <text>
        <r>
          <rPr>
            <b/>
            <sz val="12"/>
            <color indexed="10"/>
            <rFont val="ＭＳ Ｐゴシック"/>
            <family val="3"/>
            <charset val="128"/>
          </rPr>
          <t>行数が不足する場合は、
増やしていただいてかまいません。</t>
        </r>
      </text>
    </comment>
    <comment ref="E40" authorId="0" shapeId="0" xr:uid="{00000000-0006-0000-0000-000004000000}">
      <text>
        <r>
          <rPr>
            <b/>
            <sz val="12"/>
            <color indexed="10"/>
            <rFont val="ＭＳ Ｐゴシック"/>
            <family val="3"/>
            <charset val="128"/>
          </rPr>
          <t>黄色のセルは自動計算されます。</t>
        </r>
      </text>
    </comment>
    <comment ref="E45" authorId="0" shapeId="0" xr:uid="{00000000-0006-0000-0000-000005000000}">
      <text>
        <r>
          <rPr>
            <b/>
            <sz val="11"/>
            <color indexed="10"/>
            <rFont val="ＭＳ Ｐゴシック"/>
            <family val="3"/>
            <charset val="128"/>
          </rPr>
          <t>原則、「工事価格」＝「入札書記載金額｝となるように積算してください。
どうしても調整が必要な場合には、この欄で減額等の調整を行うようにしてください。</t>
        </r>
      </text>
    </comment>
  </commentList>
</comments>
</file>

<file path=xl/sharedStrings.xml><?xml version="1.0" encoding="utf-8"?>
<sst xmlns="http://schemas.openxmlformats.org/spreadsheetml/2006/main" count="263" uniqueCount="201">
  <si>
    <t>工事場所</t>
    <rPh sb="0" eb="2">
      <t>コウジ</t>
    </rPh>
    <rPh sb="2" eb="4">
      <t>バショ</t>
    </rPh>
    <phoneticPr fontId="2"/>
  </si>
  <si>
    <t>直接工事費</t>
    <rPh sb="0" eb="2">
      <t>チョクセツ</t>
    </rPh>
    <rPh sb="2" eb="4">
      <t>コウジ</t>
    </rPh>
    <rPh sb="4" eb="5">
      <t>ヒ</t>
    </rPh>
    <phoneticPr fontId="2"/>
  </si>
  <si>
    <t>共通仮設費計</t>
    <rPh sb="0" eb="2">
      <t>キョウツウ</t>
    </rPh>
    <rPh sb="2" eb="4">
      <t>カセツ</t>
    </rPh>
    <rPh sb="4" eb="5">
      <t>ヒ</t>
    </rPh>
    <rPh sb="5" eb="6">
      <t>ケイ</t>
    </rPh>
    <phoneticPr fontId="2"/>
  </si>
  <si>
    <t>一般管理費計</t>
    <rPh sb="0" eb="2">
      <t>イッパン</t>
    </rPh>
    <rPh sb="2" eb="5">
      <t>カンリヒ</t>
    </rPh>
    <rPh sb="5" eb="6">
      <t>ケイ</t>
    </rPh>
    <phoneticPr fontId="2"/>
  </si>
  <si>
    <t>見　　積　　金　　額　　　（円）</t>
    <rPh sb="0" eb="1">
      <t>ケン</t>
    </rPh>
    <rPh sb="3" eb="4">
      <t>セキ</t>
    </rPh>
    <rPh sb="6" eb="7">
      <t>キン</t>
    </rPh>
    <rPh sb="9" eb="10">
      <t>ガク</t>
    </rPh>
    <rPh sb="14" eb="15">
      <t>エン</t>
    </rPh>
    <phoneticPr fontId="2"/>
  </si>
  <si>
    <t>工  事  名</t>
    <rPh sb="0" eb="1">
      <t>コウ</t>
    </rPh>
    <rPh sb="3" eb="4">
      <t>コト</t>
    </rPh>
    <rPh sb="6" eb="7">
      <t>メイ</t>
    </rPh>
    <phoneticPr fontId="2"/>
  </si>
  <si>
    <t>商号又は名称</t>
    <rPh sb="0" eb="2">
      <t>ショウゴウ</t>
    </rPh>
    <rPh sb="2" eb="3">
      <t>マタ</t>
    </rPh>
    <rPh sb="4" eb="6">
      <t>メイショウ</t>
    </rPh>
    <phoneticPr fontId="2"/>
  </si>
  <si>
    <t>工     種     等</t>
    <rPh sb="0" eb="1">
      <t>コウ</t>
    </rPh>
    <rPh sb="6" eb="7">
      <t>タネ</t>
    </rPh>
    <rPh sb="12" eb="13">
      <t>ナド</t>
    </rPh>
    <phoneticPr fontId="2"/>
  </si>
  <si>
    <t>純　工　事　費</t>
    <rPh sb="0" eb="1">
      <t>ジュン</t>
    </rPh>
    <rPh sb="2" eb="3">
      <t>コウ</t>
    </rPh>
    <rPh sb="4" eb="5">
      <t>コト</t>
    </rPh>
    <rPh sb="6" eb="7">
      <t>ヒ</t>
    </rPh>
    <phoneticPr fontId="2"/>
  </si>
  <si>
    <t>現 場 管 理 費</t>
    <rPh sb="0" eb="1">
      <t>ウツツ</t>
    </rPh>
    <rPh sb="2" eb="3">
      <t>バ</t>
    </rPh>
    <rPh sb="4" eb="5">
      <t>カン</t>
    </rPh>
    <rPh sb="6" eb="7">
      <t>リ</t>
    </rPh>
    <rPh sb="8" eb="9">
      <t>ヒ</t>
    </rPh>
    <phoneticPr fontId="2"/>
  </si>
  <si>
    <t>工  事  原  価</t>
    <rPh sb="0" eb="1">
      <t>コウ</t>
    </rPh>
    <rPh sb="3" eb="4">
      <t>コト</t>
    </rPh>
    <rPh sb="6" eb="7">
      <t>ハラ</t>
    </rPh>
    <rPh sb="9" eb="10">
      <t>アタイ</t>
    </rPh>
    <phoneticPr fontId="2"/>
  </si>
  <si>
    <t xml:space="preserve">工  事  価  格 </t>
    <rPh sb="0" eb="1">
      <t>コウ</t>
    </rPh>
    <rPh sb="3" eb="4">
      <t>コト</t>
    </rPh>
    <rPh sb="6" eb="7">
      <t>アタイ</t>
    </rPh>
    <rPh sb="9" eb="10">
      <t>カク</t>
    </rPh>
    <phoneticPr fontId="2"/>
  </si>
  <si>
    <t>所　　在　　地</t>
    <rPh sb="0" eb="1">
      <t>トコロ</t>
    </rPh>
    <rPh sb="3" eb="4">
      <t>ザイ</t>
    </rPh>
    <rPh sb="6" eb="7">
      <t>チ</t>
    </rPh>
    <phoneticPr fontId="2"/>
  </si>
  <si>
    <t>△経費減額調整額</t>
    <rPh sb="1" eb="3">
      <t>ケイヒ</t>
    </rPh>
    <rPh sb="3" eb="5">
      <t>ゲンガク</t>
    </rPh>
    <rPh sb="5" eb="7">
      <t>チョウセイ</t>
    </rPh>
    <rPh sb="7" eb="8">
      <t>ガク</t>
    </rPh>
    <phoneticPr fontId="2"/>
  </si>
  <si>
    <t>代表者　職　名</t>
    <rPh sb="0" eb="3">
      <t>ダイヒョウシャ</t>
    </rPh>
    <rPh sb="4" eb="5">
      <t>ショク</t>
    </rPh>
    <rPh sb="6" eb="7">
      <t>メイ</t>
    </rPh>
    <phoneticPr fontId="2"/>
  </si>
  <si>
    <t>　　　　　 氏　名</t>
    <rPh sb="6" eb="7">
      <t>シ</t>
    </rPh>
    <rPh sb="8" eb="9">
      <t>メイ</t>
    </rPh>
    <phoneticPr fontId="2"/>
  </si>
  <si>
    <t>入札書記載金額</t>
    <rPh sb="0" eb="2">
      <t>ニュウサツ</t>
    </rPh>
    <rPh sb="2" eb="3">
      <t>ショ</t>
    </rPh>
    <rPh sb="3" eb="5">
      <t>キサイ</t>
    </rPh>
    <rPh sb="5" eb="7">
      <t>キンガク</t>
    </rPh>
    <phoneticPr fontId="2"/>
  </si>
  <si>
    <t>割　合(％)</t>
    <rPh sb="0" eb="1">
      <t>ワリ</t>
    </rPh>
    <rPh sb="2" eb="3">
      <t>ゴウ</t>
    </rPh>
    <phoneticPr fontId="2"/>
  </si>
  <si>
    <t>鹿児島市○○町○番○○号</t>
    <rPh sb="0" eb="4">
      <t>カゴシマシ</t>
    </rPh>
    <rPh sb="6" eb="7">
      <t>マチ</t>
    </rPh>
    <rPh sb="8" eb="9">
      <t>バン</t>
    </rPh>
    <rPh sb="11" eb="12">
      <t>ゴウ</t>
    </rPh>
    <phoneticPr fontId="2"/>
  </si>
  <si>
    <t>株式会社○○建設</t>
    <rPh sb="0" eb="2">
      <t>カブシキ</t>
    </rPh>
    <rPh sb="2" eb="4">
      <t>ガイシャ</t>
    </rPh>
    <rPh sb="6" eb="8">
      <t>ケンセツ</t>
    </rPh>
    <phoneticPr fontId="2"/>
  </si>
  <si>
    <t>代表取締役</t>
    <rPh sb="0" eb="2">
      <t>ダイヒョウ</t>
    </rPh>
    <rPh sb="2" eb="5">
      <t>トリシマリヤク</t>
    </rPh>
    <phoneticPr fontId="2"/>
  </si>
  <si>
    <t>○○　○○</t>
    <phoneticPr fontId="2"/>
  </si>
  <si>
    <t>代理人　氏　名</t>
    <rPh sb="0" eb="3">
      <t>ダイリニン</t>
    </rPh>
    <rPh sb="4" eb="5">
      <t>シ</t>
    </rPh>
    <rPh sb="6" eb="7">
      <t>メイ</t>
    </rPh>
    <phoneticPr fontId="2"/>
  </si>
  <si>
    <r>
      <t>　※</t>
    </r>
    <r>
      <rPr>
        <b/>
        <u/>
        <sz val="11"/>
        <rFont val="ＭＳ Ｐゴシック"/>
        <family val="3"/>
        <charset val="128"/>
      </rPr>
      <t>紙による代理人入札のみ</t>
    </r>
    <r>
      <rPr>
        <b/>
        <sz val="11"/>
        <rFont val="ＭＳ Ｐゴシック"/>
        <family val="3"/>
        <charset val="128"/>
      </rPr>
      <t>　→</t>
    </r>
    <rPh sb="2" eb="3">
      <t>カミ</t>
    </rPh>
    <rPh sb="6" eb="9">
      <t>ダイリニン</t>
    </rPh>
    <rPh sb="9" eb="11">
      <t>ニュウサツ</t>
    </rPh>
    <phoneticPr fontId="2"/>
  </si>
  <si>
    <t>コンクリート工事</t>
    <rPh sb="6" eb="8">
      <t>コウジ</t>
    </rPh>
    <phoneticPr fontId="2"/>
  </si>
  <si>
    <t>型枠工事</t>
    <rPh sb="0" eb="2">
      <t>カタワク</t>
    </rPh>
    <rPh sb="2" eb="4">
      <t>コウジ</t>
    </rPh>
    <phoneticPr fontId="2"/>
  </si>
  <si>
    <t>鉄筋工事</t>
    <rPh sb="0" eb="2">
      <t>テッキン</t>
    </rPh>
    <rPh sb="2" eb="4">
      <t>コウジ</t>
    </rPh>
    <phoneticPr fontId="2"/>
  </si>
  <si>
    <t>防水工事</t>
    <rPh sb="0" eb="2">
      <t>ボウスイ</t>
    </rPh>
    <rPh sb="2" eb="4">
      <t>コウジ</t>
    </rPh>
    <phoneticPr fontId="2"/>
  </si>
  <si>
    <t>直接仮設工事</t>
    <rPh sb="0" eb="2">
      <t>チョクセツ</t>
    </rPh>
    <rPh sb="2" eb="4">
      <t>カセツ</t>
    </rPh>
    <rPh sb="4" eb="6">
      <t>コウジ</t>
    </rPh>
    <phoneticPr fontId="2"/>
  </si>
  <si>
    <t>○○新築本体工事</t>
    <rPh sb="2" eb="4">
      <t>シンチク</t>
    </rPh>
    <rPh sb="4" eb="6">
      <t>ホンタイ</t>
    </rPh>
    <rPh sb="6" eb="8">
      <t>コウジ</t>
    </rPh>
    <phoneticPr fontId="2"/>
  </si>
  <si>
    <t>鹿児島市○○町○○番○○号</t>
    <rPh sb="0" eb="4">
      <t>カゴシマシ</t>
    </rPh>
    <rPh sb="6" eb="7">
      <t>マチ</t>
    </rPh>
    <rPh sb="9" eb="10">
      <t>バン</t>
    </rPh>
    <rPh sb="12" eb="13">
      <t>ゴウ</t>
    </rPh>
    <phoneticPr fontId="2"/>
  </si>
  <si>
    <t>令和○○年○月○○日</t>
    <rPh sb="0" eb="2">
      <t>レイワ</t>
    </rPh>
    <rPh sb="4" eb="5">
      <t>ネン</t>
    </rPh>
    <rPh sb="6" eb="7">
      <t>ツキ</t>
    </rPh>
    <rPh sb="9" eb="10">
      <t>ヒ</t>
    </rPh>
    <phoneticPr fontId="2"/>
  </si>
  <si>
    <t>自己採点表</t>
    <rPh sb="0" eb="2">
      <t>ジコ</t>
    </rPh>
    <rPh sb="2" eb="4">
      <t>サイテン</t>
    </rPh>
    <rPh sb="4" eb="5">
      <t>ヒョウ</t>
    </rPh>
    <phoneticPr fontId="2"/>
  </si>
  <si>
    <t>工事名：</t>
    <rPh sb="0" eb="2">
      <t>コウジ</t>
    </rPh>
    <rPh sb="2" eb="3">
      <t>メイ</t>
    </rPh>
    <phoneticPr fontId="2"/>
  </si>
  <si>
    <t>評     価     項     目</t>
    <rPh sb="0" eb="1">
      <t>ヒョウ</t>
    </rPh>
    <rPh sb="6" eb="7">
      <t>アタイ</t>
    </rPh>
    <rPh sb="12" eb="13">
      <t>コウ</t>
    </rPh>
    <rPh sb="18" eb="19">
      <t>メ</t>
    </rPh>
    <phoneticPr fontId="2"/>
  </si>
  <si>
    <t>評　　　価　　　基　　　準</t>
    <rPh sb="0" eb="1">
      <t>ヒョウ</t>
    </rPh>
    <rPh sb="4" eb="5">
      <t>アタイ</t>
    </rPh>
    <rPh sb="8" eb="9">
      <t>モト</t>
    </rPh>
    <rPh sb="12" eb="13">
      <t>ジュン</t>
    </rPh>
    <phoneticPr fontId="2"/>
  </si>
  <si>
    <t>配点</t>
    <rPh sb="0" eb="2">
      <t>ハイテン</t>
    </rPh>
    <phoneticPr fontId="2"/>
  </si>
  <si>
    <t>自己採点
(応札者)</t>
    <rPh sb="0" eb="2">
      <t>じこ</t>
    </rPh>
    <rPh sb="2" eb="4">
      <t>さいてん</t>
    </rPh>
    <rPh sb="6" eb="8">
      <t>おうさつ</t>
    </rPh>
    <rPh sb="8" eb="9">
      <t>しゃ</t>
    </rPh>
    <phoneticPr fontId="19" type="Hiragana" alignment="center"/>
  </si>
  <si>
    <t>評価結果
(発注者)</t>
    <rPh sb="0" eb="2">
      <t>ひょうか</t>
    </rPh>
    <rPh sb="2" eb="4">
      <t>けっか</t>
    </rPh>
    <rPh sb="6" eb="9">
      <t>はっちゅうしゃ</t>
    </rPh>
    <phoneticPr fontId="19" type="Hiragana" alignment="center"/>
  </si>
  <si>
    <t>式</t>
    <rPh sb="0" eb="1">
      <t>シキ</t>
    </rPh>
    <phoneticPr fontId="2"/>
  </si>
  <si>
    <t>選択肢</t>
    <rPh sb="0" eb="3">
      <t>センタクシ</t>
    </rPh>
    <phoneticPr fontId="2"/>
  </si>
  <si>
    <t>①企業の施工能力</t>
    <rPh sb="1" eb="3">
      <t>キギョウ</t>
    </rPh>
    <rPh sb="4" eb="6">
      <t>セコウ</t>
    </rPh>
    <rPh sb="6" eb="8">
      <t>ノウリョク</t>
    </rPh>
    <phoneticPr fontId="2"/>
  </si>
  <si>
    <t>ア　過去10年間の同種工
　 事の施工実績の状況</t>
    <rPh sb="2" eb="4">
      <t>カコ</t>
    </rPh>
    <rPh sb="6" eb="8">
      <t>ネンカン</t>
    </rPh>
    <rPh sb="9" eb="11">
      <t>ドウシュ</t>
    </rPh>
    <rPh sb="11" eb="12">
      <t>コウ</t>
    </rPh>
    <rPh sb="17" eb="19">
      <t>セコウ</t>
    </rPh>
    <rPh sb="19" eb="21">
      <t>ジッセキ</t>
    </rPh>
    <rPh sb="22" eb="24">
      <t>ジョウキョウ</t>
    </rPh>
    <phoneticPr fontId="2"/>
  </si>
  <si>
    <t>建築一式工事で契約金額
２億円以上の</t>
    <rPh sb="14" eb="15">
      <t>えん</t>
    </rPh>
    <phoneticPr fontId="19" type="Hiragana" alignment="center"/>
  </si>
  <si>
    <t>完成工事実績が複数ある</t>
    <rPh sb="2" eb="4">
      <t>こうじ</t>
    </rPh>
    <phoneticPr fontId="2" type="Hiragana" alignment="center"/>
  </si>
  <si>
    <t>完成工事実績が１件ある</t>
    <rPh sb="0" eb="2">
      <t>かんせい</t>
    </rPh>
    <rPh sb="2" eb="4">
      <t>こうじ</t>
    </rPh>
    <rPh sb="8" eb="9">
      <t>けん</t>
    </rPh>
    <phoneticPr fontId="2" type="Hiragana" alignment="center"/>
  </si>
  <si>
    <t>○</t>
    <phoneticPr fontId="2"/>
  </si>
  <si>
    <t>完成工事実績がない</t>
    <rPh sb="2" eb="4">
      <t>こうじ</t>
    </rPh>
    <phoneticPr fontId="2" type="Hiragana" alignment="center"/>
  </si>
  <si>
    <t>イ　本市が発注した建築
　一式工事における過去
　10年間に完成した工事
　の成績評定点と別表２
　の年度別評定平均点と
　の差の工事1件当たり
　の平均値</t>
    <rPh sb="21" eb="23">
      <t>カコ</t>
    </rPh>
    <rPh sb="28" eb="29">
      <t>アイダ</t>
    </rPh>
    <rPh sb="34" eb="36">
      <t>コウジ</t>
    </rPh>
    <rPh sb="45" eb="46">
      <t>ベツ</t>
    </rPh>
    <rPh sb="46" eb="47">
      <t>オモテ</t>
    </rPh>
    <rPh sb="51" eb="53">
      <t>ネンド</t>
    </rPh>
    <rPh sb="53" eb="54">
      <t>ベツ</t>
    </rPh>
    <rPh sb="54" eb="56">
      <t>ヒョウテイ</t>
    </rPh>
    <rPh sb="63" eb="64">
      <t>サ</t>
    </rPh>
    <rPh sb="65" eb="67">
      <t>コウジ</t>
    </rPh>
    <rPh sb="68" eb="69">
      <t>ケン</t>
    </rPh>
    <rPh sb="69" eb="70">
      <t>ア</t>
    </rPh>
    <rPh sb="75" eb="77">
      <t>ヘイキン</t>
    </rPh>
    <rPh sb="77" eb="78">
      <t>アタイ</t>
    </rPh>
    <phoneticPr fontId="2"/>
  </si>
  <si>
    <t>４点以上</t>
    <phoneticPr fontId="19"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</si>
  <si>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</si>
  <si>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</si>
  <si>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</si>
  <si>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０点以上１点未満</t>
    <phoneticPr fontId="19" type="Hiragana" alignment="center"/>
  </si>
  <si>
    <t>０点未満又は本市の施工実績なし</t>
    <phoneticPr fontId="2"/>
  </si>
  <si>
    <t>ウ　品質マネジメントシ
　ステム（ISO9001）の
　取得状況</t>
    <phoneticPr fontId="2"/>
  </si>
  <si>
    <t>取得している</t>
    <phoneticPr fontId="19" type="Hiragana" alignment="center"/>
  </si>
  <si>
    <t>取得していない</t>
    <phoneticPr fontId="19" type="Hiragana" alignment="center"/>
  </si>
  <si>
    <t>オ　過去１年間の指名停
　止等の状況</t>
    <rPh sb="2" eb="4">
      <t>かこ</t>
    </rPh>
    <rPh sb="5" eb="7">
      <t>ねんかん</t>
    </rPh>
    <rPh sb="8" eb="10">
      <t>しめい</t>
    </rPh>
    <rPh sb="10" eb="11">
      <t>てい</t>
    </rPh>
    <rPh sb="13" eb="14">
      <t>どめ</t>
    </rPh>
    <rPh sb="14" eb="15">
      <t>とう</t>
    </rPh>
    <rPh sb="16" eb="18">
      <t>じょうきょう</t>
    </rPh>
    <phoneticPr fontId="19" type="Hiragana" alignment="center"/>
  </si>
  <si>
    <t>指名停止等あり（指名停止等の月数×（－０.１））</t>
    <rPh sb="0" eb="2">
      <t>しめい</t>
    </rPh>
    <rPh sb="2" eb="4">
      <t>ていし</t>
    </rPh>
    <rPh sb="4" eb="5">
      <t>とう</t>
    </rPh>
    <rPh sb="8" eb="10">
      <t>しめい</t>
    </rPh>
    <rPh sb="10" eb="12">
      <t>ていし</t>
    </rPh>
    <rPh sb="12" eb="13">
      <t>とう</t>
    </rPh>
    <rPh sb="14" eb="16">
      <t>つきすう</t>
    </rPh>
    <phoneticPr fontId="19" type="Hiragana" alignment="center"/>
  </si>
  <si>
    <t>-0.1～
-1.2</t>
    <phoneticPr fontId="19" type="Hiragana" alignment="center"/>
  </si>
  <si>
    <t>指名停止等なし</t>
    <rPh sb="0" eb="2">
      <t>しめい</t>
    </rPh>
    <rPh sb="2" eb="4">
      <t>ていし</t>
    </rPh>
    <rPh sb="4" eb="5">
      <t>とう</t>
    </rPh>
    <phoneticPr fontId="19" type="Hiragana" alignment="center"/>
  </si>
  <si>
    <t>―</t>
    <phoneticPr fontId="19" type="Hiragana" alignment="center"/>
  </si>
  <si>
    <t>加算点小計</t>
    <rPh sb="0" eb="2">
      <t>カサン</t>
    </rPh>
    <rPh sb="2" eb="3">
      <t>テン</t>
    </rPh>
    <rPh sb="3" eb="5">
      <t>ショウケイ</t>
    </rPh>
    <phoneticPr fontId="2"/>
  </si>
  <si>
    <t>②配置技術者</t>
    <rPh sb="1" eb="3">
      <t>ハイチ</t>
    </rPh>
    <rPh sb="3" eb="6">
      <t>ギジュツシャ</t>
    </rPh>
    <phoneticPr fontId="2"/>
  </si>
  <si>
    <t>ア　過去10年間の同種工
　事の施工経験の状況</t>
    <rPh sb="2" eb="4">
      <t>カコ</t>
    </rPh>
    <rPh sb="6" eb="8">
      <t>ネンカン</t>
    </rPh>
    <rPh sb="9" eb="11">
      <t>ドウシュ</t>
    </rPh>
    <rPh sb="11" eb="12">
      <t>コウ</t>
    </rPh>
    <rPh sb="16" eb="18">
      <t>セコウ</t>
    </rPh>
    <rPh sb="18" eb="20">
      <t>ケイケン</t>
    </rPh>
    <rPh sb="21" eb="23">
      <t>ジョウキョウ</t>
    </rPh>
    <phoneticPr fontId="2"/>
  </si>
  <si>
    <t>施工経験が１件ある</t>
    <rPh sb="6" eb="7">
      <t>けん</t>
    </rPh>
    <phoneticPr fontId="2"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</si>
  <si>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</si>
  <si>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</si>
  <si>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</si>
  <si>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１点未満又は本市の施工実績なし</t>
    <phoneticPr fontId="19" type="Hiragana" alignment="center"/>
  </si>
  <si>
    <t>ウ　国、県又は本市にお
　ける過去10年間の表彰
　実績</t>
    <rPh sb="2" eb="3">
      <t>くに</t>
    </rPh>
    <rPh sb="4" eb="5">
      <t>けん</t>
    </rPh>
    <rPh sb="5" eb="6">
      <t>また</t>
    </rPh>
    <rPh sb="7" eb="8">
      <t>ほん</t>
    </rPh>
    <rPh sb="8" eb="9">
      <t>し</t>
    </rPh>
    <rPh sb="15" eb="16">
      <t>か</t>
    </rPh>
    <rPh sb="16" eb="17">
      <t>きょ</t>
    </rPh>
    <rPh sb="19" eb="21">
      <t>ねんかん</t>
    </rPh>
    <rPh sb="22" eb="24">
      <t>ひょうしょう</t>
    </rPh>
    <rPh sb="26" eb="27">
      <t>じつ</t>
    </rPh>
    <rPh sb="27" eb="28">
      <t>いさお</t>
    </rPh>
    <phoneticPr fontId="19" type="Hiragana" alignment="center"/>
  </si>
  <si>
    <t>表彰実績が複数ある</t>
    <rPh sb="0" eb="2">
      <t>ひょうしょう</t>
    </rPh>
    <rPh sb="2" eb="4">
      <t>じっせき</t>
    </rPh>
    <rPh sb="5" eb="7">
      <t>ふくすう</t>
    </rPh>
    <phoneticPr fontId="19" type="Hiragana" alignment="center"/>
  </si>
  <si>
    <t>表彰実績が１件ある</t>
    <rPh sb="0" eb="2">
      <t>ひょうしょう</t>
    </rPh>
    <rPh sb="2" eb="4">
      <t>じっせき</t>
    </rPh>
    <rPh sb="6" eb="7">
      <t>けん</t>
    </rPh>
    <phoneticPr fontId="19" type="Hiragana" alignment="center"/>
  </si>
  <si>
    <t>表彰実績がない</t>
    <rPh sb="0" eb="2">
      <t>ひょうしょう</t>
    </rPh>
    <rPh sb="2" eb="4">
      <t>じっせき</t>
    </rPh>
    <phoneticPr fontId="19" type="Hiragana" alignment="center"/>
  </si>
  <si>
    <t>推奨単位以上（１２単位以上）</t>
    <rPh sb="0" eb="2">
      <t>すいしょう</t>
    </rPh>
    <rPh sb="2" eb="4">
      <t>たんい</t>
    </rPh>
    <rPh sb="4" eb="6">
      <t>いじょう</t>
    </rPh>
    <rPh sb="9" eb="13">
      <t>たんいいじょう</t>
    </rPh>
    <phoneticPr fontId="19" type="Hiragana" alignment="center"/>
  </si>
  <si>
    <t>推奨単位未満（１単位以上１２単位未満）</t>
    <rPh sb="0" eb="2">
      <t>すいしょう</t>
    </rPh>
    <rPh sb="2" eb="4">
      <t>たんい</t>
    </rPh>
    <rPh sb="4" eb="6">
      <t>みまん</t>
    </rPh>
    <rPh sb="8" eb="12">
      <t>たんいいじょう</t>
    </rPh>
    <rPh sb="14" eb="16">
      <t>たんい</t>
    </rPh>
    <rPh sb="16" eb="18">
      <t>みまん</t>
    </rPh>
    <phoneticPr fontId="19" type="Hiragana" alignment="center"/>
  </si>
  <si>
    <t>なし</t>
    <phoneticPr fontId="19" type="Hiragana" alignment="center"/>
  </si>
  <si>
    <t>③地域貢献・社会性</t>
    <rPh sb="1" eb="3">
      <t>チイキ</t>
    </rPh>
    <rPh sb="3" eb="5">
      <t>コウケン</t>
    </rPh>
    <rPh sb="6" eb="9">
      <t>シャカイセイ</t>
    </rPh>
    <phoneticPr fontId="2"/>
  </si>
  <si>
    <t>ア　本市と「大規模災害
　時における応急対策業
　務に関する協定」を締
　結している団体への加
　入状況等</t>
    <rPh sb="52" eb="53">
      <t>トウ</t>
    </rPh>
    <phoneticPr fontId="2"/>
  </si>
  <si>
    <t>加入しており、かつ、前年度又は当年度に、本市又は当該団体が主催の大規模災害に備えた防災訓練に参加している</t>
    <rPh sb="10" eb="11">
      <t>ぜん</t>
    </rPh>
    <rPh sb="11" eb="13">
      <t>ねんど</t>
    </rPh>
    <rPh sb="13" eb="14">
      <t>また</t>
    </rPh>
    <rPh sb="15" eb="16">
      <t>とう</t>
    </rPh>
    <rPh sb="16" eb="18">
      <t>ねんど</t>
    </rPh>
    <rPh sb="20" eb="22">
      <t>ほんし</t>
    </rPh>
    <rPh sb="22" eb="23">
      <t>また</t>
    </rPh>
    <rPh sb="24" eb="26">
      <t>とうがい</t>
    </rPh>
    <rPh sb="26" eb="28">
      <t>だんたい</t>
    </rPh>
    <rPh sb="29" eb="31">
      <t>しゅさい</t>
    </rPh>
    <rPh sb="32" eb="35">
      <t>だいきぼ</t>
    </rPh>
    <rPh sb="35" eb="37">
      <t>さいがい</t>
    </rPh>
    <rPh sb="38" eb="39">
      <t>そな</t>
    </rPh>
    <rPh sb="41" eb="43">
      <t>ぼうさい</t>
    </rPh>
    <rPh sb="43" eb="45">
      <t>くんれん</t>
    </rPh>
    <rPh sb="46" eb="48">
      <t>さんか</t>
    </rPh>
    <phoneticPr fontId="19" type="Hiragana" alignment="center"/>
  </si>
  <si>
    <t>加入している</t>
    <phoneticPr fontId="19" type="Hiragana" alignment="center"/>
  </si>
  <si>
    <t>加入していない</t>
    <phoneticPr fontId="19" type="Hiragana" alignment="center"/>
  </si>
  <si>
    <t>イ　環境マネジメントシ
　ステム（ISO14001）等
　の取得状況</t>
    <rPh sb="2" eb="4">
      <t>カンキョウ</t>
    </rPh>
    <rPh sb="26" eb="27">
      <t>トウ</t>
    </rPh>
    <phoneticPr fontId="2"/>
  </si>
  <si>
    <t>ISO14001を取得している</t>
    <phoneticPr fontId="2"/>
  </si>
  <si>
    <t>ISO14001は取得していないが、エコアクション２１、ＫＥＳ・環境マネジメントシステム・スタンダード、エコステージのいずれかの認証を取得しているか、ISO14001を自己（自主）適合宣言し、市民団体認証を受けているか、又は、本市環境管理事業所の認定を受けている</t>
    <rPh sb="32" eb="34">
      <t>かんきょう</t>
    </rPh>
    <rPh sb="64" eb="66">
      <t>にんしょう</t>
    </rPh>
    <rPh sb="67" eb="69">
      <t>しゅとく</t>
    </rPh>
    <rPh sb="84" eb="86">
      <t>じこ</t>
    </rPh>
    <rPh sb="87" eb="89">
      <t>じしゅ</t>
    </rPh>
    <rPh sb="90" eb="92">
      <t>てきごう</t>
    </rPh>
    <rPh sb="92" eb="94">
      <t>せんげん</t>
    </rPh>
    <rPh sb="96" eb="98">
      <t>しみん</t>
    </rPh>
    <rPh sb="98" eb="100">
      <t>だんたい</t>
    </rPh>
    <rPh sb="100" eb="102">
      <t>にんしょう</t>
    </rPh>
    <rPh sb="103" eb="104">
      <t>う</t>
    </rPh>
    <rPh sb="110" eb="111">
      <t>また</t>
    </rPh>
    <rPh sb="113" eb="114">
      <t>ほん</t>
    </rPh>
    <rPh sb="114" eb="115">
      <t>し</t>
    </rPh>
    <rPh sb="115" eb="117">
      <t>かんきょう</t>
    </rPh>
    <rPh sb="117" eb="119">
      <t>かんり</t>
    </rPh>
    <rPh sb="119" eb="122">
      <t>じぎょうしょ</t>
    </rPh>
    <rPh sb="123" eb="125">
      <t>にんてい</t>
    </rPh>
    <rPh sb="126" eb="127">
      <t>う</t>
    </rPh>
    <phoneticPr fontId="19" type="Hiragana" alignment="center"/>
  </si>
  <si>
    <t>該当なし</t>
    <phoneticPr fontId="19" type="Hiragana" alignment="center"/>
  </si>
  <si>
    <t>ウ　直前１年間における
　ボランティア活動によ
　る地域貢献の実績</t>
    <rPh sb="2" eb="4">
      <t>チョクゼン</t>
    </rPh>
    <rPh sb="5" eb="7">
      <t>ネンカン</t>
    </rPh>
    <phoneticPr fontId="2"/>
  </si>
  <si>
    <t>本市内において公共施設等へのボランティア活動を</t>
    <phoneticPr fontId="2" type="Hiragana" alignment="center"/>
  </si>
  <si>
    <t>実施している（６回以上）</t>
    <rPh sb="0" eb="2">
      <t>ジッシ</t>
    </rPh>
    <rPh sb="8" eb="9">
      <t>カイ</t>
    </rPh>
    <rPh sb="9" eb="11">
      <t>イジョウ</t>
    </rPh>
    <phoneticPr fontId="2"/>
  </si>
  <si>
    <t>実施している（３回以上５回以下）</t>
    <rPh sb="0" eb="2">
      <t>ジッシ</t>
    </rPh>
    <rPh sb="8" eb="9">
      <t>カイ</t>
    </rPh>
    <rPh sb="9" eb="11">
      <t>イジョウ</t>
    </rPh>
    <rPh sb="12" eb="13">
      <t>カイ</t>
    </rPh>
    <rPh sb="13" eb="15">
      <t>イカ</t>
    </rPh>
    <phoneticPr fontId="2"/>
  </si>
  <si>
    <t>実施している（１回以上２回以下）</t>
    <rPh sb="8" eb="9">
      <t>かい</t>
    </rPh>
    <rPh sb="9" eb="11">
      <t>いじょう</t>
    </rPh>
    <rPh sb="12" eb="13">
      <t>かい</t>
    </rPh>
    <rPh sb="13" eb="15">
      <t>いか</t>
    </rPh>
    <phoneticPr fontId="2" type="Hiragana" alignment="center"/>
  </si>
  <si>
    <t>実施していない</t>
    <phoneticPr fontId="2" type="Hiragana" alignment="center"/>
  </si>
  <si>
    <t>エ　障害者の雇用状況</t>
    <rPh sb="2" eb="5">
      <t>ショウガイシャ</t>
    </rPh>
    <rPh sb="6" eb="8">
      <t>コヨウ</t>
    </rPh>
    <rPh sb="8" eb="10">
      <t>ジョウキョウ</t>
    </rPh>
    <phoneticPr fontId="2"/>
  </si>
  <si>
    <t>法定雇用人員を超えて雇用している又は法定雇用義務はないが雇用している</t>
    <phoneticPr fontId="2"/>
  </si>
  <si>
    <t>法定雇用人員を超えて雇用していない又は障害者を雇用していない</t>
    <rPh sb="0" eb="2">
      <t>ホウテイ</t>
    </rPh>
    <rPh sb="2" eb="4">
      <t>コヨウ</t>
    </rPh>
    <rPh sb="4" eb="6">
      <t>ジンイン</t>
    </rPh>
    <rPh sb="7" eb="8">
      <t>コ</t>
    </rPh>
    <rPh sb="10" eb="12">
      <t>コヨウ</t>
    </rPh>
    <rPh sb="17" eb="18">
      <t>マタ</t>
    </rPh>
    <rPh sb="19" eb="22">
      <t>ショウガイシャ</t>
    </rPh>
    <phoneticPr fontId="2"/>
  </si>
  <si>
    <t>オ　過去５年間における
　新規学卒者の雇用</t>
    <rPh sb="2" eb="4">
      <t>カコ</t>
    </rPh>
    <rPh sb="5" eb="7">
      <t>ネンカン</t>
    </rPh>
    <rPh sb="13" eb="15">
      <t>シンキ</t>
    </rPh>
    <rPh sb="15" eb="18">
      <t>ガクソツシャ</t>
    </rPh>
    <rPh sb="19" eb="21">
      <t>コヨウ</t>
    </rPh>
    <phoneticPr fontId="2"/>
  </si>
  <si>
    <t>新規学卒者の雇用実績がある</t>
    <phoneticPr fontId="2"/>
  </si>
  <si>
    <t>実績がない</t>
    <rPh sb="0" eb="2">
      <t>ジッセキ</t>
    </rPh>
    <phoneticPr fontId="2"/>
  </si>
  <si>
    <t>カ　鹿児島県協力雇用主
　会等への登録</t>
    <rPh sb="2" eb="6">
      <t>カゴシマケン</t>
    </rPh>
    <rPh sb="6" eb="8">
      <t>キョウリョク</t>
    </rPh>
    <rPh sb="8" eb="11">
      <t>コヨウヌシ</t>
    </rPh>
    <rPh sb="13" eb="14">
      <t>カイ</t>
    </rPh>
    <rPh sb="14" eb="15">
      <t>トウ</t>
    </rPh>
    <rPh sb="17" eb="19">
      <t>トウロク</t>
    </rPh>
    <phoneticPr fontId="2"/>
  </si>
  <si>
    <t>県協力雇用主会等へ登録している</t>
    <phoneticPr fontId="2"/>
  </si>
  <si>
    <t>登録していない</t>
    <rPh sb="0" eb="2">
      <t>トウロク</t>
    </rPh>
    <phoneticPr fontId="2"/>
  </si>
  <si>
    <t>加　算　点　合　計</t>
    <rPh sb="0" eb="1">
      <t>カ</t>
    </rPh>
    <rPh sb="2" eb="3">
      <t>サン</t>
    </rPh>
    <rPh sb="4" eb="5">
      <t>テン</t>
    </rPh>
    <rPh sb="6" eb="7">
      <t>ゴウ</t>
    </rPh>
    <rPh sb="8" eb="9">
      <t>ケイ</t>
    </rPh>
    <phoneticPr fontId="2"/>
  </si>
  <si>
    <t>●各評価項目について、自己採点（応札者）の該当欄に○印等を記入すること。</t>
    <rPh sb="1" eb="4">
      <t>カクヒョウカ</t>
    </rPh>
    <rPh sb="4" eb="6">
      <t>コウモク</t>
    </rPh>
    <rPh sb="11" eb="13">
      <t>ジコ</t>
    </rPh>
    <rPh sb="13" eb="15">
      <t>サイテン</t>
    </rPh>
    <rPh sb="16" eb="18">
      <t>オウサツ</t>
    </rPh>
    <rPh sb="18" eb="19">
      <t>シャ</t>
    </rPh>
    <rPh sb="21" eb="23">
      <t>ガイトウ</t>
    </rPh>
    <rPh sb="23" eb="24">
      <t>ラン</t>
    </rPh>
    <rPh sb="26" eb="27">
      <t>シルシ</t>
    </rPh>
    <rPh sb="27" eb="28">
      <t>トウ</t>
    </rPh>
    <rPh sb="29" eb="31">
      <t>キニュウ</t>
    </rPh>
    <phoneticPr fontId="2"/>
  </si>
  <si>
    <t>○</t>
  </si>
  <si>
    <t>会社名：</t>
    <rPh sb="0" eb="3">
      <t>カイシャメイ</t>
    </rPh>
    <phoneticPr fontId="2"/>
  </si>
  <si>
    <t>○○新築本体工事</t>
    <phoneticPr fontId="2"/>
  </si>
  <si>
    <t>株式会社○○建設</t>
    <phoneticPr fontId="2"/>
  </si>
  <si>
    <t>令和　　　年　　　月　　　日</t>
    <rPh sb="0" eb="2">
      <t>レイワ</t>
    </rPh>
    <rPh sb="5" eb="6">
      <t>ネン</t>
    </rPh>
    <rPh sb="9" eb="10">
      <t>ガツ</t>
    </rPh>
    <rPh sb="13" eb="14">
      <t>ニチ</t>
    </rPh>
    <phoneticPr fontId="2"/>
  </si>
  <si>
    <t>工事場所</t>
    <rPh sb="0" eb="1">
      <t>コウ</t>
    </rPh>
    <rPh sb="1" eb="2">
      <t>コト</t>
    </rPh>
    <rPh sb="2" eb="3">
      <t>バ</t>
    </rPh>
    <rPh sb="3" eb="4">
      <t>ショ</t>
    </rPh>
    <phoneticPr fontId="2"/>
  </si>
  <si>
    <t>工事名</t>
    <rPh sb="0" eb="1">
      <t>コウ</t>
    </rPh>
    <rPh sb="1" eb="2">
      <t>コト</t>
    </rPh>
    <rPh sb="2" eb="3">
      <t>メイ</t>
    </rPh>
    <phoneticPr fontId="2"/>
  </si>
  <si>
    <t>見　　積　　金　　額　　（円）</t>
    <rPh sb="0" eb="1">
      <t>ケン</t>
    </rPh>
    <rPh sb="3" eb="4">
      <t>セキ</t>
    </rPh>
    <rPh sb="6" eb="7">
      <t>キン</t>
    </rPh>
    <rPh sb="9" eb="10">
      <t>ガク</t>
    </rPh>
    <rPh sb="13" eb="14">
      <t>エン</t>
    </rPh>
    <phoneticPr fontId="2"/>
  </si>
  <si>
    <t>直　接　工　事　費</t>
    <rPh sb="0" eb="1">
      <t>チョク</t>
    </rPh>
    <rPh sb="2" eb="3">
      <t>セッ</t>
    </rPh>
    <rPh sb="4" eb="5">
      <t>コウ</t>
    </rPh>
    <rPh sb="6" eb="7">
      <t>コト</t>
    </rPh>
    <rPh sb="8" eb="9">
      <t>ヒ</t>
    </rPh>
    <phoneticPr fontId="2"/>
  </si>
  <si>
    <t>共　通　仮　設　費　計</t>
    <rPh sb="0" eb="1">
      <t>トモ</t>
    </rPh>
    <rPh sb="2" eb="3">
      <t>ツウ</t>
    </rPh>
    <rPh sb="4" eb="5">
      <t>カリ</t>
    </rPh>
    <rPh sb="6" eb="7">
      <t>セツ</t>
    </rPh>
    <rPh sb="8" eb="9">
      <t>ヒ</t>
    </rPh>
    <rPh sb="10" eb="11">
      <t>ケイ</t>
    </rPh>
    <phoneticPr fontId="2"/>
  </si>
  <si>
    <t>純　　工　　事　　費</t>
    <rPh sb="0" eb="1">
      <t>ジュン</t>
    </rPh>
    <rPh sb="3" eb="4">
      <t>コウ</t>
    </rPh>
    <rPh sb="6" eb="7">
      <t>コト</t>
    </rPh>
    <rPh sb="9" eb="10">
      <t>ヒ</t>
    </rPh>
    <phoneticPr fontId="2"/>
  </si>
  <si>
    <t>現 　場 　管 　理 　費</t>
    <rPh sb="0" eb="1">
      <t>ウツツ</t>
    </rPh>
    <rPh sb="3" eb="4">
      <t>バ</t>
    </rPh>
    <rPh sb="6" eb="7">
      <t>カン</t>
    </rPh>
    <rPh sb="9" eb="10">
      <t>リ</t>
    </rPh>
    <rPh sb="12" eb="13">
      <t>ヒ</t>
    </rPh>
    <phoneticPr fontId="2"/>
  </si>
  <si>
    <t>工  　事  　原  　価</t>
    <rPh sb="0" eb="1">
      <t>コウ</t>
    </rPh>
    <rPh sb="4" eb="5">
      <t>コト</t>
    </rPh>
    <rPh sb="8" eb="9">
      <t>ハラ</t>
    </rPh>
    <rPh sb="12" eb="13">
      <t>アタイ</t>
    </rPh>
    <phoneticPr fontId="2"/>
  </si>
  <si>
    <t>一　般　管　理　費　計</t>
    <rPh sb="0" eb="1">
      <t>イッ</t>
    </rPh>
    <rPh sb="2" eb="3">
      <t>ハン</t>
    </rPh>
    <rPh sb="4" eb="5">
      <t>カン</t>
    </rPh>
    <rPh sb="6" eb="7">
      <t>リ</t>
    </rPh>
    <rPh sb="8" eb="9">
      <t>ヒ</t>
    </rPh>
    <rPh sb="10" eb="11">
      <t>ケイ</t>
    </rPh>
    <phoneticPr fontId="2"/>
  </si>
  <si>
    <t xml:space="preserve">工  　事  　価  　格 </t>
    <rPh sb="0" eb="1">
      <t>コウ</t>
    </rPh>
    <rPh sb="4" eb="5">
      <t>コト</t>
    </rPh>
    <rPh sb="8" eb="9">
      <t>アタイ</t>
    </rPh>
    <rPh sb="12" eb="13">
      <t>カク</t>
    </rPh>
    <phoneticPr fontId="2"/>
  </si>
  <si>
    <t>入　札　書　記　載　金　額</t>
    <rPh sb="0" eb="1">
      <t>ニュウ</t>
    </rPh>
    <rPh sb="2" eb="3">
      <t>サツ</t>
    </rPh>
    <rPh sb="4" eb="5">
      <t>ショ</t>
    </rPh>
    <rPh sb="6" eb="7">
      <t>キ</t>
    </rPh>
    <rPh sb="8" eb="9">
      <t>サイ</t>
    </rPh>
    <rPh sb="10" eb="11">
      <t>カネ</t>
    </rPh>
    <rPh sb="12" eb="13">
      <t>ガク</t>
    </rPh>
    <phoneticPr fontId="2"/>
  </si>
  <si>
    <t>氏　名</t>
    <rPh sb="0" eb="1">
      <t>シ</t>
    </rPh>
    <rPh sb="2" eb="3">
      <t>メイ</t>
    </rPh>
    <phoneticPr fontId="2"/>
  </si>
  <si>
    <t>○</t>
    <phoneticPr fontId="2"/>
  </si>
  <si>
    <t>４点以上</t>
    <phoneticPr fontId="19"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</si>
  <si>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</si>
  <si>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</si>
  <si>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</si>
  <si>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０点以上１点未満</t>
    <phoneticPr fontId="19" type="Hiragana" alignment="center"/>
  </si>
  <si>
    <t>０点未満又は本市の施工実績なし</t>
    <phoneticPr fontId="2"/>
  </si>
  <si>
    <t>ウ　品質マネジメントシ
　ステム（ISO9001）の
　取得状況</t>
    <phoneticPr fontId="2"/>
  </si>
  <si>
    <t>取得している</t>
    <phoneticPr fontId="19" type="Hiragana" alignment="center"/>
  </si>
  <si>
    <t>取得していない</t>
    <phoneticPr fontId="19" type="Hiragana" alignment="center"/>
  </si>
  <si>
    <t>エ　本市が発注した建築
　一式工事における受注
　状況</t>
    <phoneticPr fontId="2"/>
  </si>
  <si>
    <t>当年度受注がなく、前年度以前から当年度にかかる継続工事（完了分を含む）がない</t>
    <phoneticPr fontId="19" type="Hiragana" alignment="center"/>
  </si>
  <si>
    <t>当年度受注がなく、前年度以前から当年度にかかる継続工事（完了分を含む）がある</t>
    <phoneticPr fontId="19" type="Hiragana" alignment="center"/>
  </si>
  <si>
    <t>当年度受注がある（完了分を含む）</t>
    <phoneticPr fontId="19" type="Hiragana" alignment="center"/>
  </si>
  <si>
    <t>-0.1～
-1.2</t>
    <phoneticPr fontId="19" type="Hiragana" alignment="center"/>
  </si>
  <si>
    <t>-0.2</t>
    <phoneticPr fontId="2"/>
  </si>
  <si>
    <t>―</t>
    <phoneticPr fontId="19" type="Hiragana" alignment="center"/>
  </si>
  <si>
    <t>建築一式工事で契約金額
２億円以上の</t>
    <phoneticPr fontId="19" type="Hiragana" alignment="center"/>
  </si>
  <si>
    <t>施工経験が複数ある</t>
    <phoneticPr fontId="2" type="Hiragana" alignment="center"/>
  </si>
  <si>
    <t>施工経験はない</t>
    <phoneticPr fontId="2" type="Hiragana" alignment="center"/>
  </si>
  <si>
    <t>イ　本市が発注した建築
　一式工事における過去
　10年間に完成した工事
　の成績評定点と別表２
　の年度別評定平均点と
　の差の工事1件当たり
　の平均値</t>
    <phoneticPr fontId="2"/>
  </si>
  <si>
    <t xml:space="preserve">
0.4
〈0.6〉</t>
    <phoneticPr fontId="2"/>
  </si>
  <si>
    <t>２点以上３点未満</t>
    <phoneticPr fontId="19" type="Hiragana" alignment="center"/>
  </si>
  <si>
    <t>１点未満又は本市の施工実績なし</t>
    <phoneticPr fontId="19" type="Hiragana" alignment="center"/>
  </si>
  <si>
    <t>エ　前年度のＣＰＤ単位
　取得状況</t>
    <phoneticPr fontId="19" type="Hiragana" alignment="center"/>
  </si>
  <si>
    <t>なし</t>
    <phoneticPr fontId="19" type="Hiragana" alignment="center"/>
  </si>
  <si>
    <t>加入している</t>
    <phoneticPr fontId="19" type="Hiragana" alignment="center"/>
  </si>
  <si>
    <t>加入していない</t>
    <phoneticPr fontId="19" type="Hiragana" alignment="center"/>
  </si>
  <si>
    <t>ISO14001を取得している</t>
    <phoneticPr fontId="2"/>
  </si>
  <si>
    <t>該当なし</t>
    <phoneticPr fontId="19" type="Hiragana" alignment="center"/>
  </si>
  <si>
    <t>本市内において公共施設等へのボランティア活動を</t>
    <phoneticPr fontId="2" type="Hiragana" alignment="center"/>
  </si>
  <si>
    <t>実施していない</t>
    <phoneticPr fontId="2" type="Hiragana" alignment="center"/>
  </si>
  <si>
    <t>法定雇用人員を超えて雇用している又は法定雇用義務はないが雇用している</t>
    <phoneticPr fontId="2"/>
  </si>
  <si>
    <t>新規学卒者の雇用実績がある</t>
    <phoneticPr fontId="2"/>
  </si>
  <si>
    <t>県協力雇用主会等へ登録している</t>
    <phoneticPr fontId="2"/>
  </si>
  <si>
    <t>②［ファイルの種類］の【 PDF(*.pdf）】を選び、［保存(S)］を押すと、Excelファイルと同じ場所にＰＤＦファイルが保存される。</t>
    <rPh sb="7" eb="9">
      <t>シュルイ</t>
    </rPh>
    <rPh sb="25" eb="26">
      <t>エラ</t>
    </rPh>
    <rPh sb="29" eb="31">
      <t>ホゾン</t>
    </rPh>
    <rPh sb="36" eb="37">
      <t>オ</t>
    </rPh>
    <rPh sb="50" eb="51">
      <t>オナ</t>
    </rPh>
    <rPh sb="52" eb="54">
      <t>バショ</t>
    </rPh>
    <rPh sb="63" eb="65">
      <t>ホゾン</t>
    </rPh>
    <phoneticPr fontId="2"/>
  </si>
  <si>
    <t>①作成が完了した【工事費内訳書及び自己採点表】のExcelシートを開いた状態で、
［ファイル］⇒［名前を付けて保存］⇒［参照］を選択。</t>
    <rPh sb="1" eb="3">
      <t>サクセイ</t>
    </rPh>
    <rPh sb="4" eb="6">
      <t>カンリョウ</t>
    </rPh>
    <rPh sb="9" eb="12">
      <t>コウジヒ</t>
    </rPh>
    <rPh sb="12" eb="15">
      <t>ウチワケショ</t>
    </rPh>
    <rPh sb="15" eb="16">
      <t>オヨ</t>
    </rPh>
    <rPh sb="17" eb="19">
      <t>ジコ</t>
    </rPh>
    <rPh sb="19" eb="21">
      <t>サイテン</t>
    </rPh>
    <rPh sb="21" eb="22">
      <t>ヒョウ</t>
    </rPh>
    <rPh sb="33" eb="34">
      <t>ヒラ</t>
    </rPh>
    <rPh sb="36" eb="38">
      <t>ジョウタイ</t>
    </rPh>
    <rPh sb="49" eb="51">
      <t>ナマエ</t>
    </rPh>
    <rPh sb="52" eb="53">
      <t>ツ</t>
    </rPh>
    <rPh sb="55" eb="57">
      <t>ホゾン</t>
    </rPh>
    <rPh sb="60" eb="62">
      <t>サンショウ</t>
    </rPh>
    <rPh sb="64" eb="66">
      <t>センタク</t>
    </rPh>
    <phoneticPr fontId="2"/>
  </si>
  <si>
    <t>★ExcelのシートをPDFファイルとして保存する方法</t>
    <rPh sb="21" eb="23">
      <t>ホゾン</t>
    </rPh>
    <rPh sb="25" eb="27">
      <t>ホウホウ</t>
    </rPh>
    <phoneticPr fontId="2"/>
  </si>
  <si>
    <t>ア　過去10年間における
　 同種工事の施工実績の
　 状況</t>
    <rPh sb="2" eb="4">
      <t>カコ</t>
    </rPh>
    <rPh sb="6" eb="8">
      <t>ネンカン</t>
    </rPh>
    <rPh sb="20" eb="22">
      <t>セコウ</t>
    </rPh>
    <rPh sb="22" eb="24">
      <t>ジッセキ</t>
    </rPh>
    <phoneticPr fontId="2"/>
  </si>
  <si>
    <t>ア　過去10年間における
　同種工事の施工経験の
　状況　</t>
    <rPh sb="2" eb="4">
      <t>カコ</t>
    </rPh>
    <rPh sb="6" eb="8">
      <t>ネンカン</t>
    </rPh>
    <rPh sb="19" eb="21">
      <t>セコウ</t>
    </rPh>
    <rPh sb="21" eb="23">
      <t>ケイケン</t>
    </rPh>
    <phoneticPr fontId="2"/>
  </si>
  <si>
    <t>複数ある</t>
    <rPh sb="0" eb="2">
      <t>ふくすう</t>
    </rPh>
    <phoneticPr fontId="2" type="Hiragana" alignment="center"/>
  </si>
  <si>
    <t>１件ある</t>
    <rPh sb="1" eb="2">
      <t>けん</t>
    </rPh>
    <phoneticPr fontId="2" type="Hiragana" alignment="center"/>
  </si>
  <si>
    <t>ない</t>
    <phoneticPr fontId="2" type="Hiragana" alignment="center"/>
  </si>
  <si>
    <t>複数ある</t>
    <phoneticPr fontId="2" type="Hiragana" alignment="center"/>
  </si>
  <si>
    <t>ない</t>
    <phoneticPr fontId="2" type="Hiragana" alignment="center"/>
  </si>
  <si>
    <t>推奨単位以上（ＣＰＤ：１２単位以上、ＣＰＤＳ：２０ユニット以上）</t>
    <phoneticPr fontId="19" type="Hiragana" alignment="center"/>
  </si>
  <si>
    <t>推奨単位未満（ＣＰＤ：１単位以上１２単位未満）
　　　　　　（ＣＰＤＳ：１ユニット以上２０ユニット未満）</t>
    <phoneticPr fontId="19" type="Hiragana" alignment="center"/>
  </si>
  <si>
    <t>鹿児島市長　下　鶴　隆　央　殿</t>
    <rPh sb="0" eb="3">
      <t>カゴシマ</t>
    </rPh>
    <rPh sb="3" eb="5">
      <t>シチョウ</t>
    </rPh>
    <rPh sb="6" eb="7">
      <t>シモ</t>
    </rPh>
    <rPh sb="8" eb="9">
      <t>ツル</t>
    </rPh>
    <rPh sb="10" eb="11">
      <t>タカシ</t>
    </rPh>
    <rPh sb="12" eb="13">
      <t>オウ</t>
    </rPh>
    <rPh sb="14" eb="15">
      <t>ドノ</t>
    </rPh>
    <phoneticPr fontId="2"/>
  </si>
  <si>
    <t>エ　国、県又は本市にお
　ける過去10年間(年度)
　の企業表彰実績</t>
    <rPh sb="2" eb="3">
      <t>くに</t>
    </rPh>
    <rPh sb="4" eb="5">
      <t>けん</t>
    </rPh>
    <rPh sb="5" eb="6">
      <t>また</t>
    </rPh>
    <rPh sb="7" eb="8">
      <t>ほん</t>
    </rPh>
    <rPh sb="8" eb="9">
      <t>し</t>
    </rPh>
    <rPh sb="15" eb="16">
      <t>か</t>
    </rPh>
    <rPh sb="16" eb="17">
      <t>きょ</t>
    </rPh>
    <rPh sb="19" eb="21">
      <t>ねんかん</t>
    </rPh>
    <rPh sb="22" eb="24">
      <t>ねんど</t>
    </rPh>
    <rPh sb="28" eb="30">
      <t>きぎょう</t>
    </rPh>
    <rPh sb="32" eb="33">
      <t>じつ</t>
    </rPh>
    <rPh sb="33" eb="34">
      <t>いさお</t>
    </rPh>
    <phoneticPr fontId="19" type="Hiragana" alignment="center"/>
  </si>
  <si>
    <t>複数ある</t>
    <rPh sb="0" eb="2">
      <t>ふくすう</t>
    </rPh>
    <phoneticPr fontId="19" type="Hiragana" alignment="center"/>
  </si>
  <si>
    <t>１件ある</t>
    <rPh sb="1" eb="2">
      <t>けん</t>
    </rPh>
    <phoneticPr fontId="19" type="Hiragana" alignment="center"/>
  </si>
  <si>
    <t>当年度受注がある</t>
    <rPh sb="0" eb="3">
      <t>とうねんど</t>
    </rPh>
    <rPh sb="3" eb="5">
      <t>じゅちゅう</t>
    </rPh>
    <phoneticPr fontId="19" type="Hiragana" alignment="center"/>
  </si>
  <si>
    <t>当年度受注がない場合
（該当分をすべて加算）</t>
    <phoneticPr fontId="2"/>
  </si>
  <si>
    <t>当年度受注がない</t>
    <rPh sb="0" eb="5">
      <t>トウネンドジュチュウ</t>
    </rPh>
    <phoneticPr fontId="2"/>
  </si>
  <si>
    <t>前年度受注がない</t>
    <rPh sb="0" eb="3">
      <t>ゼンネンド</t>
    </rPh>
    <rPh sb="3" eb="5">
      <t>ジュチュウ</t>
    </rPh>
    <phoneticPr fontId="2"/>
  </si>
  <si>
    <t>前々年度受注がない</t>
    <rPh sb="0" eb="4">
      <t>ぜんぜんねんど</t>
    </rPh>
    <rPh sb="4" eb="6">
      <t>じゅちゅう</t>
    </rPh>
    <phoneticPr fontId="19" type="Hiragana" alignment="center"/>
  </si>
  <si>
    <t>前年度受注の工事で当年度にかかる継続工事（当年度完了分を含む）がある</t>
    <rPh sb="0" eb="3">
      <t>ぜんねんど</t>
    </rPh>
    <rPh sb="3" eb="5">
      <t>じゅちゅう</t>
    </rPh>
    <rPh sb="6" eb="8">
      <t>こうじ</t>
    </rPh>
    <rPh sb="9" eb="12">
      <t>とうねんど</t>
    </rPh>
    <rPh sb="16" eb="18">
      <t>けいぞく</t>
    </rPh>
    <rPh sb="18" eb="20">
      <t>こうじ</t>
    </rPh>
    <rPh sb="21" eb="24">
      <t>とうねんど</t>
    </rPh>
    <rPh sb="24" eb="26">
      <t>かんりょう</t>
    </rPh>
    <rPh sb="26" eb="27">
      <t>ぶん</t>
    </rPh>
    <rPh sb="28" eb="29">
      <t>ふく</t>
    </rPh>
    <phoneticPr fontId="19" type="Hiragana" alignment="center"/>
  </si>
  <si>
    <t>前々年度受注の工事で当年度にかかる継続工事（当年度完了分を含む）がある</t>
    <rPh sb="0" eb="2">
      <t>ぜんぜん</t>
    </rPh>
    <rPh sb="2" eb="4">
      <t>ねんど</t>
    </rPh>
    <rPh sb="4" eb="6">
      <t>じゅちゅう</t>
    </rPh>
    <rPh sb="7" eb="9">
      <t>こうじ</t>
    </rPh>
    <rPh sb="10" eb="13">
      <t>とうねんど</t>
    </rPh>
    <rPh sb="17" eb="19">
      <t>けいぞく</t>
    </rPh>
    <rPh sb="19" eb="21">
      <t>こうじ</t>
    </rPh>
    <rPh sb="22" eb="25">
      <t>とうねんど</t>
    </rPh>
    <rPh sb="25" eb="27">
      <t>かんりょう</t>
    </rPh>
    <rPh sb="27" eb="28">
      <t>ぶん</t>
    </rPh>
    <rPh sb="29" eb="30">
      <t>ふく</t>
    </rPh>
    <phoneticPr fontId="19" type="Hiragana" alignment="center"/>
  </si>
  <si>
    <t>エ　担い手育成加算
　（条件付き加算）</t>
    <rPh sb="2" eb="3">
      <t>にな</t>
    </rPh>
    <rPh sb="4" eb="5">
      <t>て</t>
    </rPh>
    <rPh sb="5" eb="7">
      <t>いくせい</t>
    </rPh>
    <rPh sb="7" eb="9">
      <t>かさん</t>
    </rPh>
    <rPh sb="12" eb="15">
      <t>じょうけんつ</t>
    </rPh>
    <rPh sb="16" eb="18">
      <t>かさん</t>
    </rPh>
    <phoneticPr fontId="19" type="Hiragana" alignment="center"/>
  </si>
  <si>
    <t>満４０歳以上４５歳未満</t>
    <rPh sb="0" eb="1">
      <t>まん</t>
    </rPh>
    <rPh sb="3" eb="4">
      <t>とし</t>
    </rPh>
    <rPh sb="4" eb="6">
      <t>いじょう</t>
    </rPh>
    <rPh sb="8" eb="9">
      <t>とし</t>
    </rPh>
    <rPh sb="9" eb="11">
      <t>みまん</t>
    </rPh>
    <phoneticPr fontId="19" type="Hiragana" alignment="center"/>
  </si>
  <si>
    <t>満４５歳以上</t>
    <rPh sb="0" eb="1">
      <t>まん</t>
    </rPh>
    <rPh sb="3" eb="4">
      <t>とし</t>
    </rPh>
    <rPh sb="4" eb="6">
      <t>いじょう</t>
    </rPh>
    <phoneticPr fontId="19" type="Hiragana" alignment="center"/>
  </si>
  <si>
    <t>実施している（５回以上）</t>
    <rPh sb="0" eb="2">
      <t>ジッシ</t>
    </rPh>
    <rPh sb="8" eb="9">
      <t>カイ</t>
    </rPh>
    <rPh sb="9" eb="11">
      <t>イジョウ</t>
    </rPh>
    <phoneticPr fontId="2"/>
  </si>
  <si>
    <t>実施している（３回以上４回以下）</t>
    <rPh sb="0" eb="2">
      <t>ジッシ</t>
    </rPh>
    <rPh sb="8" eb="9">
      <t>カイ</t>
    </rPh>
    <rPh sb="9" eb="11">
      <t>イジョウ</t>
    </rPh>
    <rPh sb="12" eb="13">
      <t>カイ</t>
    </rPh>
    <rPh sb="13" eb="15">
      <t>イカ</t>
    </rPh>
    <phoneticPr fontId="2"/>
  </si>
  <si>
    <t>カ　過去１年間における
　指名停止等の状況</t>
    <rPh sb="2" eb="4">
      <t>かこ</t>
    </rPh>
    <rPh sb="5" eb="7">
      <t>ねんかん</t>
    </rPh>
    <rPh sb="16" eb="17">
      <t>どめ</t>
    </rPh>
    <rPh sb="17" eb="18">
      <t>とう</t>
    </rPh>
    <rPh sb="19" eb="21">
      <t>じょうきょう</t>
    </rPh>
    <phoneticPr fontId="19" type="Hiragana" alignment="center"/>
  </si>
  <si>
    <t>最大２件まで記載</t>
    <rPh sb="0" eb="2">
      <t>さいだい</t>
    </rPh>
    <rPh sb="3" eb="4">
      <t>けん</t>
    </rPh>
    <rPh sb="6" eb="8">
      <t>きさい</t>
    </rPh>
    <phoneticPr fontId="19" type="Hiragana" alignment="center"/>
  </si>
  <si>
    <t>２件ある（すべて現在の会社）</t>
    <phoneticPr fontId="19" type="Hiragana" alignment="center"/>
  </si>
  <si>
    <t>２件ある（１件は現在の会社、１件は以前の会社）</t>
    <phoneticPr fontId="19" type="Hiragana" alignment="center"/>
  </si>
  <si>
    <t>２件ある（すべて以前の会社）又は１件ある（現在の会社）</t>
    <phoneticPr fontId="19" type="Hiragana" alignment="center"/>
  </si>
  <si>
    <t>１件ある（以前の会社）</t>
    <phoneticPr fontId="19" type="Hiragana" alignment="center"/>
  </si>
  <si>
    <t>ない</t>
    <phoneticPr fontId="19" type="Hiragana" alignment="center"/>
  </si>
  <si>
    <t>満４０歳未満又は女性技術者</t>
    <rPh sb="0" eb="1">
      <t>まん</t>
    </rPh>
    <rPh sb="3" eb="4">
      <t>とし</t>
    </rPh>
    <rPh sb="4" eb="6">
      <t>みまん</t>
    </rPh>
    <rPh sb="6" eb="7">
      <t>また</t>
    </rPh>
    <rPh sb="8" eb="10">
      <t>じょせい</t>
    </rPh>
    <rPh sb="10" eb="13">
      <t>ぎじゅつしゃ</t>
    </rPh>
    <phoneticPr fontId="19" type="Hiragana" alignment="center"/>
  </si>
  <si>
    <t>オ　過去１年間（年度）
　のＣＰＤ又はＣＰＤＳ
　(１級土木施工管理技
　士）単位取得状況</t>
    <rPh sb="2" eb="4">
      <t>かこ</t>
    </rPh>
    <rPh sb="5" eb="7">
      <t>ねんかん</t>
    </rPh>
    <rPh sb="17" eb="18">
      <t>また</t>
    </rPh>
    <phoneticPr fontId="19" type="Hiragana" alignment="center"/>
  </si>
  <si>
    <t>公共土木施設災害復旧事業（入佐５地区）工事</t>
    <rPh sb="0" eb="2">
      <t>コウキョウ</t>
    </rPh>
    <rPh sb="2" eb="4">
      <t>ドボク</t>
    </rPh>
    <rPh sb="4" eb="6">
      <t>シセツ</t>
    </rPh>
    <rPh sb="6" eb="8">
      <t>サイガイ</t>
    </rPh>
    <rPh sb="8" eb="10">
      <t>フッキュウ</t>
    </rPh>
    <rPh sb="10" eb="12">
      <t>ジギョウ</t>
    </rPh>
    <rPh sb="13" eb="15">
      <t>イリサ</t>
    </rPh>
    <rPh sb="16" eb="18">
      <t>チク</t>
    </rPh>
    <rPh sb="19" eb="21">
      <t>コウジ</t>
    </rPh>
    <phoneticPr fontId="2"/>
  </si>
  <si>
    <t>鹿児島市犬迫町</t>
    <rPh sb="0" eb="4">
      <t>カゴシマシ</t>
    </rPh>
    <rPh sb="4" eb="7">
      <t>イヌザコチョウ</t>
    </rPh>
    <phoneticPr fontId="2"/>
  </si>
  <si>
    <t>とび・土工工事業の法面工事（吹付等の保護工事を含む）で契約金額７千万円以上の完成工事実績</t>
    <phoneticPr fontId="7" type="Hiragana" alignment="center"/>
  </si>
  <si>
    <t>イ　本市が発注した法面吹
 付工事（法面保護工事を含
 む）における過去10年間
 (年度)に完成した工事の成
 績評定点と別表の年度別評
 定平均点との差の工事１件
 当たりの平均値</t>
    <rPh sb="2" eb="4">
      <t>ホンシ</t>
    </rPh>
    <rPh sb="5" eb="7">
      <t>ハッチュウ</t>
    </rPh>
    <rPh sb="9" eb="11">
      <t>ノリメン</t>
    </rPh>
    <rPh sb="11" eb="12">
      <t>スイ</t>
    </rPh>
    <rPh sb="15" eb="17">
      <t>コウジ</t>
    </rPh>
    <rPh sb="17" eb="19">
      <t>ノリメン</t>
    </rPh>
    <rPh sb="19" eb="21">
      <t>ホゴ</t>
    </rPh>
    <rPh sb="21" eb="23">
      <t>コウジ</t>
    </rPh>
    <rPh sb="24" eb="25">
      <t>ガン</t>
    </rPh>
    <rPh sb="33" eb="35">
      <t>カコ</t>
    </rPh>
    <rPh sb="37" eb="39">
      <t>ネンカン</t>
    </rPh>
    <rPh sb="42" eb="43">
      <t>ネン</t>
    </rPh>
    <rPh sb="46" eb="48">
      <t>カンセイ</t>
    </rPh>
    <rPh sb="50" eb="52">
      <t>コウジ</t>
    </rPh>
    <rPh sb="53" eb="55">
      <t>セイセキ</t>
    </rPh>
    <rPh sb="57" eb="58">
      <t>ヒョウ</t>
    </rPh>
    <rPh sb="60" eb="61">
      <t>テン</t>
    </rPh>
    <rPh sb="61" eb="63">
      <t>ベッピョウ</t>
    </rPh>
    <rPh sb="64" eb="66">
      <t>ネンド</t>
    </rPh>
    <rPh sb="66" eb="67">
      <t>ベツ</t>
    </rPh>
    <rPh sb="67" eb="69">
      <t>ヒョウテイ</t>
    </rPh>
    <rPh sb="71" eb="72">
      <t>ヒラ</t>
    </rPh>
    <rPh sb="73" eb="74">
      <t>テン</t>
    </rPh>
    <rPh sb="76" eb="77">
      <t>サ</t>
    </rPh>
    <rPh sb="78" eb="80">
      <t>コウジ</t>
    </rPh>
    <rPh sb="81" eb="82">
      <t>ケン</t>
    </rPh>
    <rPh sb="82" eb="83">
      <t>ア</t>
    </rPh>
    <rPh sb="88" eb="91">
      <t>ヘイキンチ</t>
    </rPh>
    <phoneticPr fontId="2"/>
  </si>
  <si>
    <t xml:space="preserve">オ　本市が制限付き一般競
 争入札で発注した法面吹付
 工事（法面保護工事を含
 む）における受注状況
  </t>
    <phoneticPr fontId="2"/>
  </si>
  <si>
    <t>とび・土工工事業の法面工事（吹付等の保護工事を含む）で契約金額７千万円以上の施工経験</t>
    <phoneticPr fontId="7" type="Hiragana" alignment="center"/>
  </si>
  <si>
    <t>イ　本市が発注した法面
　吹付工事（法面保護工
　事を含む。）における
　過去10年間（年度）に
　完成した工事の成績評
　定点と別表２の年度別
　評定平均点との差の工
　事１件当たりの平均値</t>
    <rPh sb="2" eb="4">
      <t>ホンシ</t>
    </rPh>
    <rPh sb="5" eb="7">
      <t>ハッチュウ</t>
    </rPh>
    <rPh sb="9" eb="11">
      <t>ノリメン</t>
    </rPh>
    <rPh sb="13" eb="15">
      <t>フキツケ</t>
    </rPh>
    <rPh sb="15" eb="17">
      <t>コウジ</t>
    </rPh>
    <rPh sb="18" eb="20">
      <t>ノリメン</t>
    </rPh>
    <rPh sb="20" eb="22">
      <t>ホゴ</t>
    </rPh>
    <rPh sb="22" eb="23">
      <t>コウ</t>
    </rPh>
    <rPh sb="25" eb="26">
      <t>コト</t>
    </rPh>
    <rPh sb="27" eb="28">
      <t>フク</t>
    </rPh>
    <rPh sb="37" eb="39">
      <t>カコ</t>
    </rPh>
    <rPh sb="41" eb="43">
      <t>ネンカン</t>
    </rPh>
    <rPh sb="44" eb="46">
      <t>ネンド</t>
    </rPh>
    <rPh sb="50" eb="52">
      <t>カンセイ</t>
    </rPh>
    <rPh sb="54" eb="56">
      <t>コウジ</t>
    </rPh>
    <rPh sb="57" eb="59">
      <t>セイセキ</t>
    </rPh>
    <rPh sb="59" eb="60">
      <t>ヒョウ</t>
    </rPh>
    <rPh sb="62" eb="64">
      <t>テイテン</t>
    </rPh>
    <rPh sb="65" eb="67">
      <t>ベッピョウ</t>
    </rPh>
    <rPh sb="69" eb="71">
      <t>ネンド</t>
    </rPh>
    <rPh sb="71" eb="72">
      <t>ベツ</t>
    </rPh>
    <rPh sb="74" eb="76">
      <t>ヒョウテイ</t>
    </rPh>
    <rPh sb="76" eb="79">
      <t>ヘイキンテン</t>
    </rPh>
    <rPh sb="81" eb="82">
      <t>サ</t>
    </rPh>
    <rPh sb="83" eb="84">
      <t>コウ</t>
    </rPh>
    <rPh sb="86" eb="87">
      <t>コト</t>
    </rPh>
    <rPh sb="88" eb="89">
      <t>ケン</t>
    </rPh>
    <rPh sb="89" eb="90">
      <t>ア</t>
    </rPh>
    <rPh sb="93" eb="95">
      <t>ヘイキン</t>
    </rPh>
    <rPh sb="95" eb="96">
      <t>チ</t>
    </rPh>
    <phoneticPr fontId="2"/>
  </si>
  <si>
    <t>過去5年間(年度)の本市が発注した法面吹付工事（法面保護工事を含む）で、主任(監理)技術者、現場代理人の実績がある者又は国、県の表彰実績がある者で令和6年4月1日現在</t>
    <rPh sb="0" eb="2">
      <t>かこ</t>
    </rPh>
    <rPh sb="3" eb="5">
      <t>ねんかん</t>
    </rPh>
    <rPh sb="6" eb="8">
      <t>ねんど</t>
    </rPh>
    <rPh sb="10" eb="12">
      <t>ほんし</t>
    </rPh>
    <rPh sb="13" eb="15">
      <t>はっちゅう</t>
    </rPh>
    <rPh sb="17" eb="19">
      <t>のりめん</t>
    </rPh>
    <rPh sb="19" eb="21">
      <t>ふきつけ</t>
    </rPh>
    <rPh sb="21" eb="23">
      <t>こうじ</t>
    </rPh>
    <rPh sb="24" eb="26">
      <t>のりめん</t>
    </rPh>
    <rPh sb="26" eb="28">
      <t>ほご</t>
    </rPh>
    <rPh sb="28" eb="30">
      <t>こうじ</t>
    </rPh>
    <rPh sb="31" eb="32">
      <t>ふく</t>
    </rPh>
    <rPh sb="36" eb="38">
      <t>しゅにん</t>
    </rPh>
    <rPh sb="39" eb="41">
      <t>かんり</t>
    </rPh>
    <rPh sb="42" eb="45">
      <t>ぎじゅつしゃ</t>
    </rPh>
    <rPh sb="46" eb="48">
      <t>げんば</t>
    </rPh>
    <rPh sb="48" eb="51">
      <t>だいりにん</t>
    </rPh>
    <rPh sb="52" eb="54">
      <t>じっせき</t>
    </rPh>
    <rPh sb="57" eb="58">
      <t>もの</t>
    </rPh>
    <rPh sb="58" eb="59">
      <t>また</t>
    </rPh>
    <rPh sb="60" eb="61">
      <t>くに</t>
    </rPh>
    <rPh sb="62" eb="63">
      <t>けん</t>
    </rPh>
    <rPh sb="64" eb="66">
      <t>ひょうしょう</t>
    </rPh>
    <rPh sb="66" eb="68">
      <t>じっせき</t>
    </rPh>
    <rPh sb="71" eb="72">
      <t>もの</t>
    </rPh>
    <rPh sb="73" eb="75">
      <t>れいわ</t>
    </rPh>
    <rPh sb="76" eb="77">
      <t>ねん</t>
    </rPh>
    <rPh sb="78" eb="79">
      <t>がつ</t>
    </rPh>
    <rPh sb="79" eb="81">
      <t>ついたち</t>
    </rPh>
    <rPh sb="81" eb="83">
      <t>げんざい</t>
    </rPh>
    <phoneticPr fontId="19" type="Hiragana" alignment="cente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</si>
</sst>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quot;△ &quot;#,##0"/>
    <numFmt numFmtId="178" formatCode="0&quot;月&quot;"/>
    <numFmt numFmtId="179" formatCode="0.0_ ;[Red]\-0.0\ "/>
    <numFmt numFmtId="180" formatCode="#,##0;&quot;▲ &quot;#,##0"/>
  </numFmts>
  <fonts count="32" x14ac:knownFonts="1">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14"/>
      <name val="ＭＳ Ｐゴシック"/>
      <family val="3"/>
      <charset val="128"/>
    </font>
    <font>
      <b/>
      <sz val="12"/>
      <color indexed="10"/>
      <name val="ＭＳ Ｐゴシック"/>
      <family val="3"/>
      <charset val="128"/>
    </font>
    <font>
      <b/>
      <sz val="11"/>
      <color indexed="10"/>
      <name val="ＭＳ Ｐゴシック"/>
      <family val="3"/>
      <charset val="128"/>
    </font>
    <font>
      <sz val="12"/>
      <name val="HG丸ｺﾞｼｯｸM-PRO"/>
      <family val="3"/>
      <charset val="128"/>
    </font>
    <font>
      <sz val="12"/>
      <color indexed="10"/>
      <name val="HG丸ｺﾞｼｯｸM-PRO"/>
      <family val="3"/>
      <charset val="128"/>
    </font>
    <font>
      <sz val="12"/>
      <name val="ＭＳ Ｐ明朝"/>
      <family val="1"/>
      <charset val="128"/>
    </font>
    <font>
      <sz val="12"/>
      <color indexed="12"/>
      <name val="ＭＳ Ｐ明朝"/>
      <family val="1"/>
      <charset val="128"/>
    </font>
    <font>
      <b/>
      <sz val="12"/>
      <name val="ＭＳ Ｐゴシック"/>
      <family val="3"/>
      <charset val="128"/>
    </font>
    <font>
      <b/>
      <sz val="12"/>
      <color indexed="10"/>
      <name val="HG丸ｺﾞｼｯｸM-PRO"/>
      <family val="3"/>
      <charset val="128"/>
    </font>
    <font>
      <b/>
      <sz val="11"/>
      <name val="ＭＳ Ｐゴシック"/>
      <family val="3"/>
      <charset val="128"/>
    </font>
    <font>
      <b/>
      <u/>
      <sz val="11"/>
      <name val="ＭＳ Ｐゴシック"/>
      <family val="3"/>
      <charset val="128"/>
    </font>
    <font>
      <sz val="10"/>
      <name val="ＭＳ 明朝"/>
      <family val="1"/>
      <charset val="128"/>
    </font>
    <font>
      <b/>
      <sz val="16"/>
      <name val="HGS明朝B"/>
      <family val="1"/>
      <charset val="128"/>
    </font>
    <font>
      <b/>
      <sz val="11"/>
      <name val="MS UI Gothic"/>
      <family val="3"/>
      <charset val="128"/>
    </font>
    <font>
      <sz val="10"/>
      <name val="ＭＳ ゴシック"/>
      <family val="3"/>
      <charset val="128"/>
    </font>
    <font>
      <sz val="6"/>
      <name val="ＭＳ 明朝"/>
      <family val="1"/>
      <charset val="128"/>
    </font>
    <font>
      <sz val="8"/>
      <name val="ＭＳ 明朝"/>
      <family val="1"/>
      <charset val="128"/>
    </font>
    <font>
      <b/>
      <sz val="10"/>
      <name val="ＭＳ 明朝"/>
      <family val="1"/>
      <charset val="128"/>
    </font>
    <font>
      <b/>
      <sz val="12"/>
      <name val="ＭＳ 明朝"/>
      <family val="1"/>
      <charset val="128"/>
    </font>
    <font>
      <b/>
      <sz val="12"/>
      <name val="ＭＳ ゴシック"/>
      <family val="3"/>
      <charset val="128"/>
    </font>
    <font>
      <sz val="10"/>
      <name val="メイリオ"/>
      <family val="3"/>
      <charset val="128"/>
    </font>
    <font>
      <sz val="11"/>
      <name val="ＭＳ ゴシック"/>
      <family val="3"/>
      <charset val="128"/>
    </font>
    <font>
      <sz val="12"/>
      <name val="ＭＳ ゴシック"/>
      <family val="3"/>
      <charset val="128"/>
    </font>
    <font>
      <sz val="14"/>
      <name val="ＭＳ ゴシック"/>
      <family val="3"/>
      <charset val="128"/>
    </font>
    <font>
      <sz val="12"/>
      <color indexed="12"/>
      <name val="ＭＳ ゴシック"/>
      <family val="3"/>
      <charset val="128"/>
    </font>
    <font>
      <b/>
      <sz val="9"/>
      <color indexed="10"/>
      <name val="ＭＳ ゴシック"/>
      <family val="3"/>
      <charset val="128"/>
    </font>
    <font>
      <b/>
      <sz val="14"/>
      <name val="ＭＳ ゴシック"/>
      <family val="3"/>
      <charset val="128"/>
    </font>
    <font>
      <sz val="9"/>
      <name val="ＭＳ 明朝"/>
      <family val="1"/>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42">
    <border>
      <left/>
      <right/>
      <top/>
      <bottom/>
      <diagonal/>
    </border>
    <border>
      <left style="hair">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hair">
        <color indexed="64"/>
      </left>
      <right style="medium">
        <color indexed="64"/>
      </right>
      <top style="medium">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medium">
        <color indexed="64"/>
      </top>
      <bottom style="medium">
        <color indexed="64"/>
      </bottom>
      <diagonal/>
    </border>
    <border>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bottom/>
      <diagonal/>
    </border>
    <border>
      <left/>
      <right style="hair">
        <color indexed="64"/>
      </right>
      <top/>
      <bottom/>
      <diagonal/>
    </border>
    <border>
      <left style="medium">
        <color indexed="64"/>
      </left>
      <right/>
      <top style="medium">
        <color indexed="64"/>
      </top>
      <bottom style="hair">
        <color indexed="64"/>
      </bottom>
      <diagonal/>
    </border>
    <border>
      <left style="hair">
        <color indexed="64"/>
      </left>
      <right/>
      <top/>
      <bottom/>
      <diagonal/>
    </border>
    <border>
      <left/>
      <right/>
      <top/>
      <bottom style="thin">
        <color indexed="64"/>
      </bottom>
      <diagonal/>
    </border>
    <border>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bottom/>
      <diagonal/>
    </border>
    <border>
      <left style="thin">
        <color indexed="64"/>
      </left>
      <right style="thin">
        <color indexed="64"/>
      </right>
      <top/>
      <bottom/>
      <diagonal/>
    </border>
    <border>
      <left style="thin">
        <color indexed="64"/>
      </left>
      <right style="hair">
        <color indexed="64"/>
      </right>
      <top style="hair">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style="hair">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style="hair">
        <color indexed="64"/>
      </left>
      <right style="thin">
        <color indexed="64"/>
      </right>
      <top style="thin">
        <color indexed="64"/>
      </top>
      <bottom/>
      <diagonal/>
    </border>
    <border>
      <left style="thin">
        <color indexed="64"/>
      </left>
      <right/>
      <top style="hair">
        <color indexed="64"/>
      </top>
      <bottom style="hair">
        <color indexed="64"/>
      </bottom>
      <diagonal/>
    </border>
    <border>
      <left style="hair">
        <color indexed="64"/>
      </left>
      <right style="thin">
        <color indexed="64"/>
      </right>
      <top/>
      <bottom/>
      <diagonal/>
    </border>
    <border>
      <left style="thin">
        <color indexed="64"/>
      </left>
      <right style="hair">
        <color indexed="64"/>
      </right>
      <top style="hair">
        <color indexed="64"/>
      </top>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thin">
        <color indexed="64"/>
      </left>
      <right style="hair">
        <color indexed="64"/>
      </right>
      <top/>
      <bottom/>
      <diagonal/>
    </border>
    <border>
      <left style="thin">
        <color indexed="64"/>
      </left>
      <right style="hair">
        <color indexed="64"/>
      </right>
      <top style="hair">
        <color indexed="64"/>
      </top>
      <bottom style="double">
        <color indexed="64"/>
      </bottom>
      <diagonal/>
    </border>
    <border>
      <left style="thin">
        <color indexed="64"/>
      </left>
      <right/>
      <top/>
      <bottom style="thin">
        <color indexed="64"/>
      </bottom>
      <diagonal/>
    </border>
    <border>
      <left style="thin">
        <color indexed="64"/>
      </left>
      <right style="hair">
        <color indexed="64"/>
      </right>
      <top style="double">
        <color indexed="64"/>
      </top>
      <bottom style="thin">
        <color indexed="64"/>
      </bottom>
      <diagonal/>
    </border>
    <border>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diagonalUp="1">
      <left style="thin">
        <color indexed="64"/>
      </left>
      <right style="hair">
        <color indexed="64"/>
      </right>
      <top style="double">
        <color indexed="64"/>
      </top>
      <bottom style="thin">
        <color indexed="64"/>
      </bottom>
      <diagonal style="thin">
        <color indexed="64"/>
      </diagonal>
    </border>
    <border>
      <left/>
      <right style="thin">
        <color indexed="64"/>
      </right>
      <top style="double">
        <color indexed="64"/>
      </top>
      <bottom style="thin">
        <color indexed="64"/>
      </bottom>
      <diagonal/>
    </border>
    <border>
      <left style="hair">
        <color indexed="64"/>
      </left>
      <right/>
      <top/>
      <bottom style="hair">
        <color indexed="64"/>
      </bottom>
      <diagonal/>
    </border>
    <border>
      <left/>
      <right/>
      <top/>
      <bottom style="hair">
        <color indexed="64"/>
      </bottom>
      <diagonal/>
    </border>
    <border>
      <left style="thin">
        <color indexed="64"/>
      </left>
      <right style="hair">
        <color indexed="64"/>
      </right>
      <top/>
      <bottom style="hair">
        <color indexed="64"/>
      </bottom>
      <diagonal/>
    </border>
    <border>
      <left/>
      <right/>
      <top style="thin">
        <color indexed="64"/>
      </top>
      <bottom/>
      <diagonal/>
    </border>
    <border>
      <left style="hair">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hair">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diagonalUp="1">
      <left style="thin">
        <color indexed="64"/>
      </left>
      <right/>
      <top style="double">
        <color indexed="64"/>
      </top>
      <bottom/>
      <diagonal style="thin">
        <color indexed="64"/>
      </diagonal>
    </border>
    <border>
      <left style="hair">
        <color indexed="64"/>
      </left>
      <right style="thin">
        <color indexed="64"/>
      </right>
      <top style="double">
        <color indexed="64"/>
      </top>
      <bottom/>
      <diagonal/>
    </border>
    <border>
      <left/>
      <right style="hair">
        <color indexed="64"/>
      </right>
      <top style="thin">
        <color indexed="64"/>
      </top>
      <bottom style="hair">
        <color indexed="64"/>
      </bottom>
      <diagonal/>
    </border>
    <border>
      <left/>
      <right style="hair">
        <color indexed="64"/>
      </right>
      <top style="hair">
        <color indexed="64"/>
      </top>
      <bottom/>
      <diagonal/>
    </border>
    <border diagonalUp="1">
      <left style="thin">
        <color indexed="64"/>
      </left>
      <right style="thin">
        <color indexed="64"/>
      </right>
      <top style="double">
        <color indexed="64"/>
      </top>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hair">
        <color indexed="64"/>
      </top>
      <bottom/>
      <diagonal/>
    </border>
    <border>
      <left style="thin">
        <color indexed="64"/>
      </left>
      <right/>
      <top/>
      <bottom style="hair">
        <color indexed="64"/>
      </bottom>
      <diagonal/>
    </border>
    <border>
      <left style="thin">
        <color indexed="64"/>
      </left>
      <right/>
      <top style="double">
        <color indexed="64"/>
      </top>
      <bottom style="thin">
        <color indexed="64"/>
      </bottom>
      <diagonal/>
    </border>
    <border>
      <left style="thin">
        <color indexed="64"/>
      </left>
      <right/>
      <top style="double">
        <color indexed="64"/>
      </top>
      <bottom/>
      <diagonal/>
    </border>
    <border>
      <left/>
      <right style="thin">
        <color indexed="64"/>
      </right>
      <top/>
      <bottom style="double">
        <color indexed="64"/>
      </bottom>
      <diagonal/>
    </border>
    <border>
      <left/>
      <right style="thin">
        <color indexed="64"/>
      </right>
      <top style="double">
        <color indexed="64"/>
      </top>
      <bottom/>
      <diagonal/>
    </border>
    <border>
      <left style="thick">
        <color rgb="FFFF0000"/>
      </left>
      <right/>
      <top style="thick">
        <color rgb="FFFF0000"/>
      </top>
      <bottom style="thin">
        <color indexed="64"/>
      </bottom>
      <diagonal/>
    </border>
    <border>
      <left/>
      <right style="thick">
        <color rgb="FFFF0000"/>
      </right>
      <top style="thick">
        <color rgb="FFFF0000"/>
      </top>
      <bottom style="thin">
        <color indexed="64"/>
      </bottom>
      <diagonal/>
    </border>
    <border>
      <left style="thick">
        <color rgb="FFFF0000"/>
      </left>
      <right style="hair">
        <color indexed="64"/>
      </right>
      <top style="thin">
        <color indexed="64"/>
      </top>
      <bottom style="hair">
        <color indexed="64"/>
      </bottom>
      <diagonal/>
    </border>
    <border>
      <left/>
      <right style="thick">
        <color rgb="FFFF0000"/>
      </right>
      <top style="thin">
        <color indexed="64"/>
      </top>
      <bottom/>
      <diagonal/>
    </border>
    <border>
      <left style="thick">
        <color rgb="FFFF0000"/>
      </left>
      <right style="hair">
        <color indexed="64"/>
      </right>
      <top style="hair">
        <color indexed="64"/>
      </top>
      <bottom style="hair">
        <color indexed="64"/>
      </bottom>
      <diagonal/>
    </border>
    <border>
      <left/>
      <right style="thick">
        <color rgb="FFFF0000"/>
      </right>
      <top/>
      <bottom/>
      <diagonal/>
    </border>
    <border>
      <left style="thick">
        <color rgb="FFFF0000"/>
      </left>
      <right style="hair">
        <color indexed="64"/>
      </right>
      <top style="hair">
        <color indexed="64"/>
      </top>
      <bottom style="thin">
        <color indexed="64"/>
      </bottom>
      <diagonal/>
    </border>
    <border>
      <left/>
      <right style="thick">
        <color rgb="FFFF0000"/>
      </right>
      <top/>
      <bottom style="thin">
        <color indexed="64"/>
      </bottom>
      <diagonal/>
    </border>
    <border>
      <left style="thick">
        <color rgb="FFFF0000"/>
      </left>
      <right/>
      <top style="thin">
        <color indexed="64"/>
      </top>
      <bottom style="hair">
        <color indexed="64"/>
      </bottom>
      <diagonal/>
    </border>
    <border>
      <left style="hair">
        <color indexed="64"/>
      </left>
      <right style="thick">
        <color rgb="FFFF0000"/>
      </right>
      <top style="thin">
        <color indexed="64"/>
      </top>
      <bottom/>
      <diagonal/>
    </border>
    <border>
      <left style="thick">
        <color rgb="FFFF0000"/>
      </left>
      <right/>
      <top style="hair">
        <color indexed="64"/>
      </top>
      <bottom style="hair">
        <color indexed="64"/>
      </bottom>
      <diagonal/>
    </border>
    <border>
      <left style="hair">
        <color indexed="64"/>
      </left>
      <right style="thick">
        <color rgb="FFFF0000"/>
      </right>
      <top/>
      <bottom/>
      <diagonal/>
    </border>
    <border>
      <left style="thick">
        <color rgb="FFFF0000"/>
      </left>
      <right/>
      <top style="hair">
        <color indexed="64"/>
      </top>
      <bottom style="thin">
        <color indexed="64"/>
      </bottom>
      <diagonal/>
    </border>
    <border>
      <left style="hair">
        <color indexed="64"/>
      </left>
      <right style="thick">
        <color rgb="FFFF0000"/>
      </right>
      <top/>
      <bottom style="thin">
        <color indexed="64"/>
      </bottom>
      <diagonal/>
    </border>
    <border>
      <left style="thick">
        <color rgb="FFFF0000"/>
      </left>
      <right style="hair">
        <color indexed="64"/>
      </right>
      <top style="thin">
        <color indexed="64"/>
      </top>
      <bottom/>
      <diagonal/>
    </border>
    <border>
      <left style="thick">
        <color rgb="FFFF0000"/>
      </left>
      <right style="hair">
        <color indexed="64"/>
      </right>
      <top/>
      <bottom style="thin">
        <color indexed="64"/>
      </bottom>
      <diagonal/>
    </border>
    <border>
      <left style="thick">
        <color rgb="FFFF0000"/>
      </left>
      <right style="hair">
        <color indexed="64"/>
      </right>
      <top/>
      <bottom/>
      <diagonal/>
    </border>
    <border>
      <left style="thick">
        <color rgb="FFFF0000"/>
      </left>
      <right style="hair">
        <color indexed="64"/>
      </right>
      <top style="hair">
        <color indexed="64"/>
      </top>
      <bottom style="double">
        <color indexed="64"/>
      </bottom>
      <diagonal/>
    </border>
    <border diagonalUp="1">
      <left style="thick">
        <color rgb="FFFF0000"/>
      </left>
      <right style="hair">
        <color indexed="64"/>
      </right>
      <top style="double">
        <color indexed="64"/>
      </top>
      <bottom style="thin">
        <color indexed="64"/>
      </bottom>
      <diagonal style="thin">
        <color indexed="64"/>
      </diagonal>
    </border>
    <border>
      <left/>
      <right style="thick">
        <color rgb="FFFF0000"/>
      </right>
      <top style="double">
        <color indexed="64"/>
      </top>
      <bottom style="thin">
        <color indexed="64"/>
      </bottom>
      <diagonal/>
    </border>
    <border>
      <left style="thick">
        <color rgb="FFFF0000"/>
      </left>
      <right style="hair">
        <color indexed="64"/>
      </right>
      <top/>
      <bottom style="hair">
        <color indexed="64"/>
      </bottom>
      <diagonal/>
    </border>
    <border>
      <left style="thick">
        <color rgb="FFFF0000"/>
      </left>
      <right style="hair">
        <color indexed="64"/>
      </right>
      <top style="hair">
        <color indexed="64"/>
      </top>
      <bottom/>
      <diagonal/>
    </border>
    <border>
      <left style="hair">
        <color indexed="64"/>
      </left>
      <right style="thick">
        <color rgb="FFFF0000"/>
      </right>
      <top/>
      <bottom style="double">
        <color indexed="64"/>
      </bottom>
      <diagonal/>
    </border>
    <border diagonalUp="1">
      <left style="thick">
        <color rgb="FFFF0000"/>
      </left>
      <right/>
      <top style="double">
        <color indexed="64"/>
      </top>
      <bottom/>
      <diagonal style="thin">
        <color indexed="64"/>
      </diagonal>
    </border>
    <border>
      <left style="hair">
        <color indexed="64"/>
      </left>
      <right style="thick">
        <color rgb="FFFF0000"/>
      </right>
      <top style="double">
        <color indexed="64"/>
      </top>
      <bottom/>
      <diagonal/>
    </border>
    <border diagonalUp="1">
      <left style="thick">
        <color rgb="FFFF0000"/>
      </left>
      <right style="thin">
        <color indexed="64"/>
      </right>
      <top style="double">
        <color indexed="64"/>
      </top>
      <bottom/>
      <diagonal style="thin">
        <color indexed="64"/>
      </diagonal>
    </border>
    <border>
      <left style="thin">
        <color indexed="64"/>
      </left>
      <right style="thick">
        <color rgb="FFFF0000"/>
      </right>
      <top style="double">
        <color indexed="64"/>
      </top>
      <bottom/>
      <diagonal/>
    </border>
    <border diagonalUp="1">
      <left style="thick">
        <color rgb="FFFF0000"/>
      </left>
      <right style="thin">
        <color indexed="64"/>
      </right>
      <top style="thin">
        <color indexed="64"/>
      </top>
      <bottom style="thick">
        <color rgb="FFFF0000"/>
      </bottom>
      <diagonal style="thin">
        <color indexed="64"/>
      </diagonal>
    </border>
    <border>
      <left style="thin">
        <color indexed="64"/>
      </left>
      <right style="thick">
        <color rgb="FFFF0000"/>
      </right>
      <top style="thin">
        <color indexed="64"/>
      </top>
      <bottom style="thick">
        <color rgb="FFFF0000"/>
      </bottom>
      <diagonal/>
    </border>
    <border>
      <left/>
      <right style="medium">
        <color indexed="64"/>
      </right>
      <top style="medium">
        <color indexed="64"/>
      </top>
      <bottom style="medium">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style="hair">
        <color indexed="64"/>
      </left>
      <right/>
      <top style="hair">
        <color indexed="64"/>
      </top>
      <bottom/>
      <diagonal/>
    </border>
    <border>
      <left/>
      <right/>
      <top style="hair">
        <color indexed="64"/>
      </top>
      <bottom/>
      <diagonal/>
    </border>
    <border diagonalUp="1" diagonalDown="1">
      <left style="hair">
        <color indexed="64"/>
      </left>
      <right/>
      <top style="hair">
        <color indexed="64"/>
      </top>
      <bottom style="hair">
        <color indexed="64"/>
      </bottom>
      <diagonal style="thin">
        <color indexed="64"/>
      </diagonal>
    </border>
    <border diagonalUp="1" diagonalDown="1">
      <left/>
      <right style="medium">
        <color indexed="64"/>
      </right>
      <top style="hair">
        <color indexed="64"/>
      </top>
      <bottom style="hair">
        <color indexed="64"/>
      </bottom>
      <diagonal style="thin">
        <color indexed="64"/>
      </diagonal>
    </border>
    <border diagonalUp="1" diagonalDown="1">
      <left style="hair">
        <color indexed="64"/>
      </left>
      <right/>
      <top style="hair">
        <color indexed="64"/>
      </top>
      <bottom/>
      <diagonal style="thin">
        <color indexed="64"/>
      </diagonal>
    </border>
    <border diagonalUp="1" diagonalDown="1">
      <left/>
      <right style="medium">
        <color indexed="64"/>
      </right>
      <top style="hair">
        <color indexed="64"/>
      </top>
      <bottom/>
      <diagonal style="thin">
        <color indexed="64"/>
      </diagonal>
    </border>
    <border diagonalUp="1" diagonalDown="1">
      <left style="hair">
        <color indexed="64"/>
      </left>
      <right/>
      <top style="medium">
        <color indexed="64"/>
      </top>
      <bottom style="medium">
        <color indexed="64"/>
      </bottom>
      <diagonal style="thin">
        <color indexed="64"/>
      </diagonal>
    </border>
    <border diagonalUp="1" diagonalDown="1">
      <left/>
      <right style="medium">
        <color indexed="64"/>
      </right>
      <top style="medium">
        <color indexed="64"/>
      </top>
      <bottom style="medium">
        <color indexed="64"/>
      </bottom>
      <diagonal style="thin">
        <color indexed="64"/>
      </diagonal>
    </border>
    <border diagonalUp="1" diagonalDown="1">
      <left style="hair">
        <color indexed="64"/>
      </left>
      <right style="medium">
        <color indexed="64"/>
      </right>
      <top style="hair">
        <color indexed="64"/>
      </top>
      <bottom style="hair">
        <color indexed="64"/>
      </bottom>
      <diagonal style="thin">
        <color indexed="64"/>
      </diagonal>
    </border>
    <border diagonalUp="1" diagonalDown="1">
      <left style="hair">
        <color indexed="64"/>
      </left>
      <right style="medium">
        <color indexed="64"/>
      </right>
      <top/>
      <bottom/>
      <diagonal style="thin">
        <color indexed="64"/>
      </diagonal>
    </border>
    <border diagonalUp="1" diagonalDown="1">
      <left style="hair">
        <color indexed="64"/>
      </left>
      <right style="medium">
        <color indexed="64"/>
      </right>
      <top style="medium">
        <color indexed="64"/>
      </top>
      <bottom style="medium">
        <color indexed="64"/>
      </bottom>
      <diagonal style="thin">
        <color indexed="64"/>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s>
  <cellStyleXfs count="4">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cellStyleXfs>
  <cellXfs count="358">
    <xf numFmtId="0" fontId="0" fillId="0" borderId="0" xfId="0">
      <alignment vertical="center"/>
    </xf>
    <xf numFmtId="0" fontId="0" fillId="0" borderId="0" xfId="0" applyAlignment="1">
      <alignment horizontal="center" vertical="center"/>
    </xf>
    <xf numFmtId="0" fontId="0" fillId="0" borderId="0" xfId="0" applyAlignment="1">
      <alignment horizontal="right" vertical="center"/>
    </xf>
    <xf numFmtId="0" fontId="3" fillId="0" borderId="0" xfId="0" applyFont="1" applyAlignment="1">
      <alignment horizontal="center" vertical="center"/>
    </xf>
    <xf numFmtId="0" fontId="3" fillId="0" borderId="1" xfId="0" applyFont="1" applyBorder="1" applyAlignment="1">
      <alignment horizontal="center" vertical="center"/>
    </xf>
    <xf numFmtId="0" fontId="0" fillId="0" borderId="0" xfId="0" applyAlignment="1">
      <alignment horizontal="left" vertical="center"/>
    </xf>
    <xf numFmtId="0" fontId="3" fillId="0" borderId="2" xfId="0" applyFont="1" applyBorder="1" applyAlignment="1">
      <alignment horizontal="center" vertical="center"/>
    </xf>
    <xf numFmtId="0" fontId="3" fillId="0" borderId="0" xfId="0" applyFont="1">
      <alignment vertical="center"/>
    </xf>
    <xf numFmtId="9" fontId="7" fillId="0" borderId="3" xfId="1" applyFont="1" applyFill="1" applyBorder="1">
      <alignment vertical="center"/>
    </xf>
    <xf numFmtId="9" fontId="7" fillId="0" borderId="4" xfId="1" applyFont="1" applyFill="1" applyBorder="1">
      <alignment vertical="center"/>
    </xf>
    <xf numFmtId="0" fontId="15" fillId="0" borderId="0" xfId="3" applyFont="1" applyAlignment="1">
      <alignment vertical="center"/>
    </xf>
    <xf numFmtId="0" fontId="17" fillId="0" borderId="0" xfId="3" applyFont="1" applyAlignment="1">
      <alignment horizontal="center" vertical="center"/>
    </xf>
    <xf numFmtId="0" fontId="1" fillId="0" borderId="0" xfId="3" applyAlignment="1">
      <alignment vertical="center"/>
    </xf>
    <xf numFmtId="0" fontId="15" fillId="0" borderId="0" xfId="3" applyFont="1" applyAlignment="1">
      <alignment horizontal="center" vertical="distributed" textRotation="255" justifyLastLine="1"/>
    </xf>
    <xf numFmtId="176" fontId="15" fillId="0" borderId="0" xfId="3" applyNumberFormat="1" applyFont="1" applyAlignment="1">
      <alignment horizontal="center" vertical="center"/>
    </xf>
    <xf numFmtId="176" fontId="15" fillId="3" borderId="26" xfId="3" applyNumberFormat="1" applyFont="1" applyFill="1" applyBorder="1" applyAlignment="1">
      <alignment horizontal="center" vertical="center" justifyLastLine="1"/>
    </xf>
    <xf numFmtId="0" fontId="15" fillId="3" borderId="26" xfId="3" applyFont="1" applyFill="1" applyBorder="1" applyAlignment="1">
      <alignment horizontal="center" vertical="center" wrapText="1"/>
    </xf>
    <xf numFmtId="0" fontId="15" fillId="0" borderId="0" xfId="3" applyFont="1" applyAlignment="1">
      <alignment horizontal="center" vertical="center"/>
    </xf>
    <xf numFmtId="176" fontId="15" fillId="0" borderId="35" xfId="3" applyNumberFormat="1" applyFont="1" applyBorder="1" applyAlignment="1">
      <alignment horizontal="center" vertical="center"/>
    </xf>
    <xf numFmtId="176" fontId="15" fillId="0" borderId="40" xfId="3" applyNumberFormat="1" applyFont="1" applyBorder="1" applyAlignment="1">
      <alignment horizontal="center" vertical="center"/>
    </xf>
    <xf numFmtId="176" fontId="15" fillId="0" borderId="48" xfId="3" applyNumberFormat="1" applyFont="1" applyBorder="1" applyAlignment="1">
      <alignment horizontal="center" vertical="center"/>
    </xf>
    <xf numFmtId="176" fontId="15" fillId="0" borderId="56" xfId="3" applyNumberFormat="1" applyFont="1" applyBorder="1" applyAlignment="1">
      <alignment horizontal="center" vertical="center"/>
    </xf>
    <xf numFmtId="176" fontId="15" fillId="0" borderId="59" xfId="3" applyNumberFormat="1" applyFont="1" applyBorder="1" applyAlignment="1">
      <alignment horizontal="center" vertical="center"/>
    </xf>
    <xf numFmtId="49" fontId="20" fillId="0" borderId="35" xfId="3" applyNumberFormat="1" applyFont="1" applyBorder="1" applyAlignment="1">
      <alignment horizontal="center" vertical="center" wrapText="1"/>
    </xf>
    <xf numFmtId="0" fontId="15" fillId="3" borderId="65" xfId="3" applyFont="1" applyFill="1" applyBorder="1" applyAlignment="1">
      <alignment horizontal="right" vertical="center" wrapText="1"/>
    </xf>
    <xf numFmtId="0" fontId="15" fillId="3" borderId="66" xfId="3" applyFont="1" applyFill="1" applyBorder="1" applyAlignment="1">
      <alignment vertical="top" wrapText="1"/>
    </xf>
    <xf numFmtId="0" fontId="15" fillId="3" borderId="66" xfId="3" applyFont="1" applyFill="1" applyBorder="1" applyAlignment="1">
      <alignment horizontal="left" vertical="center" wrapText="1"/>
    </xf>
    <xf numFmtId="0" fontId="15" fillId="3" borderId="66" xfId="3" applyFont="1" applyFill="1" applyBorder="1" applyAlignment="1">
      <alignment horizontal="right" vertical="center" wrapText="1"/>
    </xf>
    <xf numFmtId="176" fontId="21" fillId="3" borderId="67" xfId="3" applyNumberFormat="1" applyFont="1" applyFill="1" applyBorder="1" applyAlignment="1">
      <alignment horizontal="center" vertical="center"/>
    </xf>
    <xf numFmtId="176" fontId="21" fillId="3" borderId="68" xfId="3" applyNumberFormat="1" applyFont="1" applyFill="1" applyBorder="1" applyAlignment="1">
      <alignment horizontal="center" vertical="center"/>
    </xf>
    <xf numFmtId="176" fontId="15" fillId="3" borderId="67" xfId="3" applyNumberFormat="1" applyFont="1" applyFill="1" applyBorder="1" applyAlignment="1">
      <alignment horizontal="center" vertical="center"/>
    </xf>
    <xf numFmtId="0" fontId="15" fillId="3" borderId="76" xfId="3" applyFont="1" applyFill="1" applyBorder="1" applyAlignment="1">
      <alignment horizontal="right" vertical="center" wrapText="1"/>
    </xf>
    <xf numFmtId="0" fontId="15" fillId="3" borderId="77" xfId="3" applyFont="1" applyFill="1" applyBorder="1" applyAlignment="1">
      <alignment vertical="top" wrapText="1"/>
    </xf>
    <xf numFmtId="0" fontId="15" fillId="3" borderId="77" xfId="3" applyFont="1" applyFill="1" applyBorder="1" applyAlignment="1">
      <alignment horizontal="left" vertical="center" wrapText="1"/>
    </xf>
    <xf numFmtId="0" fontId="15" fillId="3" borderId="77" xfId="3" applyFont="1" applyFill="1" applyBorder="1" applyAlignment="1">
      <alignment horizontal="right" vertical="center" wrapText="1"/>
    </xf>
    <xf numFmtId="176" fontId="21" fillId="3" borderId="78" xfId="3" applyNumberFormat="1" applyFont="1" applyFill="1" applyBorder="1" applyAlignment="1">
      <alignment horizontal="center" vertical="center"/>
    </xf>
    <xf numFmtId="176" fontId="21" fillId="3" borderId="79" xfId="3" applyNumberFormat="1" applyFont="1" applyFill="1" applyBorder="1" applyAlignment="1">
      <alignment horizontal="center" vertical="center"/>
    </xf>
    <xf numFmtId="176" fontId="15" fillId="3" borderId="78" xfId="3" applyNumberFormat="1" applyFont="1" applyFill="1" applyBorder="1" applyAlignment="1">
      <alignment horizontal="center" vertical="center"/>
    </xf>
    <xf numFmtId="176" fontId="15" fillId="0" borderId="42" xfId="3" applyNumberFormat="1" applyFont="1" applyBorder="1" applyAlignment="1">
      <alignment horizontal="center" vertical="center"/>
    </xf>
    <xf numFmtId="176" fontId="21" fillId="3" borderId="83" xfId="3" applyNumberFormat="1" applyFont="1" applyFill="1" applyBorder="1" applyAlignment="1">
      <alignment horizontal="center" vertical="center"/>
    </xf>
    <xf numFmtId="0" fontId="15" fillId="3" borderId="27" xfId="3" applyFont="1" applyFill="1" applyBorder="1" applyAlignment="1">
      <alignment vertical="center"/>
    </xf>
    <xf numFmtId="0" fontId="15" fillId="3" borderId="22" xfId="3" applyFont="1" applyFill="1" applyBorder="1" applyAlignment="1">
      <alignment horizontal="distributed" vertical="center" indent="1"/>
    </xf>
    <xf numFmtId="0" fontId="15" fillId="3" borderId="22" xfId="3" applyFont="1" applyFill="1" applyBorder="1" applyAlignment="1">
      <alignment horizontal="right" vertical="center"/>
    </xf>
    <xf numFmtId="176" fontId="21" fillId="3" borderId="26" xfId="3" applyNumberFormat="1" applyFont="1" applyFill="1" applyBorder="1" applyAlignment="1">
      <alignment horizontal="center" vertical="center"/>
    </xf>
    <xf numFmtId="176" fontId="21" fillId="3" borderId="84" xfId="3" applyNumberFormat="1" applyFont="1" applyFill="1" applyBorder="1" applyAlignment="1">
      <alignment horizontal="center" vertical="center"/>
    </xf>
    <xf numFmtId="0" fontId="15" fillId="3" borderId="28" xfId="3" applyFont="1" applyFill="1" applyBorder="1" applyAlignment="1">
      <alignment vertical="center"/>
    </xf>
    <xf numFmtId="178" fontId="15" fillId="0" borderId="0" xfId="3" applyNumberFormat="1" applyFont="1" applyAlignment="1">
      <alignment vertical="center"/>
    </xf>
    <xf numFmtId="176" fontId="21" fillId="3" borderId="80" xfId="3" applyNumberFormat="1" applyFont="1" applyFill="1" applyBorder="1" applyAlignment="1">
      <alignment horizontal="center" vertical="center"/>
    </xf>
    <xf numFmtId="176" fontId="21" fillId="3" borderId="69" xfId="3" applyNumberFormat="1" applyFont="1" applyFill="1" applyBorder="1" applyAlignment="1">
      <alignment horizontal="center" vertical="center"/>
    </xf>
    <xf numFmtId="176" fontId="15" fillId="0" borderId="30" xfId="3" applyNumberFormat="1" applyFont="1" applyBorder="1" applyAlignment="1" applyProtection="1">
      <alignment horizontal="center" vertical="center"/>
      <protection locked="0"/>
    </xf>
    <xf numFmtId="176" fontId="15" fillId="0" borderId="39" xfId="3" applyNumberFormat="1" applyFont="1" applyBorder="1" applyAlignment="1" applyProtection="1">
      <alignment horizontal="center" vertical="center"/>
      <protection locked="0"/>
    </xf>
    <xf numFmtId="176" fontId="15" fillId="0" borderId="43" xfId="3" applyNumberFormat="1" applyFont="1" applyBorder="1" applyAlignment="1" applyProtection="1">
      <alignment horizontal="center" vertical="center"/>
      <protection locked="0"/>
    </xf>
    <xf numFmtId="176" fontId="15" fillId="0" borderId="51" xfId="3" applyNumberFormat="1" applyFont="1" applyBorder="1" applyAlignment="1" applyProtection="1">
      <alignment horizontal="center" vertical="center"/>
      <protection locked="0"/>
    </xf>
    <xf numFmtId="176" fontId="15" fillId="0" borderId="53" xfId="3" applyNumberFormat="1" applyFont="1" applyBorder="1" applyAlignment="1" applyProtection="1">
      <alignment horizontal="center" vertical="center"/>
      <protection locked="0"/>
    </xf>
    <xf numFmtId="176" fontId="15" fillId="0" borderId="57" xfId="3" applyNumberFormat="1" applyFont="1" applyBorder="1" applyAlignment="1" applyProtection="1">
      <alignment horizontal="center" vertical="center"/>
      <protection locked="0"/>
    </xf>
    <xf numFmtId="176" fontId="15" fillId="0" borderId="61" xfId="3" applyNumberFormat="1" applyFont="1" applyBorder="1" applyAlignment="1" applyProtection="1">
      <alignment horizontal="center" vertical="center"/>
      <protection locked="0"/>
    </xf>
    <xf numFmtId="178" fontId="15" fillId="0" borderId="60" xfId="3" applyNumberFormat="1" applyFont="1" applyBorder="1" applyAlignment="1" applyProtection="1">
      <alignment horizontal="center" vertical="center" wrapText="1"/>
      <protection locked="0"/>
    </xf>
    <xf numFmtId="176" fontId="15" fillId="0" borderId="63" xfId="3" applyNumberFormat="1" applyFont="1" applyBorder="1" applyAlignment="1" applyProtection="1">
      <alignment horizontal="center" vertical="center"/>
      <protection locked="0"/>
    </xf>
    <xf numFmtId="176" fontId="15" fillId="0" borderId="72" xfId="3" applyNumberFormat="1" applyFont="1" applyBorder="1" applyAlignment="1" applyProtection="1">
      <alignment horizontal="center" vertical="center"/>
      <protection locked="0"/>
    </xf>
    <xf numFmtId="176" fontId="15" fillId="0" borderId="55" xfId="3" applyNumberFormat="1" applyFont="1" applyBorder="1" applyAlignment="1" applyProtection="1">
      <alignment horizontal="center" vertical="center"/>
      <protection locked="0"/>
    </xf>
    <xf numFmtId="176" fontId="15" fillId="0" borderId="34" xfId="3" applyNumberFormat="1" applyFont="1" applyBorder="1" applyAlignment="1" applyProtection="1">
      <alignment horizontal="center" vertical="center"/>
      <protection locked="0"/>
    </xf>
    <xf numFmtId="176" fontId="15" fillId="0" borderId="8" xfId="3" applyNumberFormat="1" applyFont="1" applyBorder="1" applyAlignment="1" applyProtection="1">
      <alignment horizontal="center" vertical="center"/>
      <protection locked="0"/>
    </xf>
    <xf numFmtId="176" fontId="15" fillId="0" borderId="47" xfId="3" applyNumberFormat="1" applyFont="1" applyBorder="1" applyAlignment="1" applyProtection="1">
      <alignment horizontal="center" vertical="center"/>
      <protection locked="0"/>
    </xf>
    <xf numFmtId="0" fontId="17" fillId="0" borderId="0" xfId="3" applyFont="1" applyAlignment="1">
      <alignment horizontal="right" vertical="center"/>
    </xf>
    <xf numFmtId="0" fontId="18" fillId="0" borderId="0" xfId="3" applyFont="1" applyAlignment="1">
      <alignment horizontal="left" vertical="center" shrinkToFit="1"/>
    </xf>
    <xf numFmtId="49" fontId="20" fillId="0" borderId="0" xfId="3" applyNumberFormat="1" applyFont="1" applyAlignment="1">
      <alignment horizontal="center" vertical="center" wrapText="1"/>
    </xf>
    <xf numFmtId="0" fontId="15" fillId="0" borderId="0" xfId="3" applyFont="1" applyAlignment="1">
      <alignment horizontal="center" vertical="center" wrapText="1"/>
    </xf>
    <xf numFmtId="176" fontId="15" fillId="3" borderId="27" xfId="3" applyNumberFormat="1" applyFont="1" applyFill="1" applyBorder="1" applyAlignment="1">
      <alignment horizontal="center" vertical="center" justifyLastLine="1"/>
    </xf>
    <xf numFmtId="176" fontId="15" fillId="0" borderId="51" xfId="3" applyNumberFormat="1" applyFont="1" applyBorder="1" applyAlignment="1">
      <alignment horizontal="center" vertical="center"/>
    </xf>
    <xf numFmtId="176" fontId="15" fillId="0" borderId="53" xfId="3" applyNumberFormat="1" applyFont="1" applyBorder="1" applyAlignment="1">
      <alignment horizontal="center" vertical="center"/>
    </xf>
    <xf numFmtId="176" fontId="15" fillId="0" borderId="85" xfId="3" applyNumberFormat="1" applyFont="1" applyBorder="1" applyAlignment="1">
      <alignment horizontal="center" vertical="center"/>
    </xf>
    <xf numFmtId="176" fontId="15" fillId="0" borderId="57" xfId="3" applyNumberFormat="1" applyFont="1" applyBorder="1" applyAlignment="1">
      <alignment horizontal="center" vertical="center"/>
    </xf>
    <xf numFmtId="176" fontId="15" fillId="0" borderId="86" xfId="3" applyNumberFormat="1" applyFont="1" applyBorder="1" applyAlignment="1">
      <alignment horizontal="center" vertical="center"/>
    </xf>
    <xf numFmtId="49" fontId="20" fillId="0" borderId="51" xfId="3" applyNumberFormat="1" applyFont="1" applyBorder="1" applyAlignment="1">
      <alignment horizontal="center" vertical="center" wrapText="1"/>
    </xf>
    <xf numFmtId="176" fontId="21" fillId="3" borderId="87" xfId="3" applyNumberFormat="1" applyFont="1" applyFill="1" applyBorder="1" applyAlignment="1">
      <alignment horizontal="center" vertical="center"/>
    </xf>
    <xf numFmtId="176" fontId="21" fillId="3" borderId="88" xfId="3" applyNumberFormat="1" applyFont="1" applyFill="1" applyBorder="1" applyAlignment="1">
      <alignment horizontal="center" vertical="center"/>
    </xf>
    <xf numFmtId="176" fontId="15" fillId="0" borderId="38" xfId="3" applyNumberFormat="1" applyFont="1" applyBorder="1" applyAlignment="1">
      <alignment horizontal="center" vertical="center"/>
    </xf>
    <xf numFmtId="176" fontId="21" fillId="3" borderId="27" xfId="3" applyNumberFormat="1" applyFont="1" applyFill="1" applyBorder="1" applyAlignment="1">
      <alignment horizontal="center" vertical="center"/>
    </xf>
    <xf numFmtId="176" fontId="15" fillId="0" borderId="93" xfId="3" applyNumberFormat="1" applyFont="1" applyBorder="1" applyAlignment="1" applyProtection="1">
      <alignment horizontal="center" vertical="center"/>
      <protection locked="0"/>
    </xf>
    <xf numFmtId="176" fontId="15" fillId="0" borderId="95" xfId="3" applyNumberFormat="1" applyFont="1" applyBorder="1" applyAlignment="1" applyProtection="1">
      <alignment horizontal="center" vertical="center"/>
      <protection locked="0"/>
    </xf>
    <xf numFmtId="176" fontId="15" fillId="0" borderId="97" xfId="3" applyNumberFormat="1" applyFont="1" applyBorder="1" applyAlignment="1" applyProtection="1">
      <alignment horizontal="center" vertical="center"/>
      <protection locked="0"/>
    </xf>
    <xf numFmtId="176" fontId="15" fillId="0" borderId="99" xfId="3" applyNumberFormat="1" applyFont="1" applyBorder="1" applyAlignment="1" applyProtection="1">
      <alignment horizontal="center" vertical="center"/>
      <protection locked="0"/>
    </xf>
    <xf numFmtId="176" fontId="15" fillId="0" borderId="101" xfId="3" applyNumberFormat="1" applyFont="1" applyBorder="1" applyAlignment="1" applyProtection="1">
      <alignment horizontal="center" vertical="center"/>
      <protection locked="0"/>
    </xf>
    <xf numFmtId="176" fontId="15" fillId="0" borderId="103" xfId="3" applyNumberFormat="1" applyFont="1" applyBorder="1" applyAlignment="1" applyProtection="1">
      <alignment horizontal="center" vertical="center"/>
      <protection locked="0"/>
    </xf>
    <xf numFmtId="176" fontId="15" fillId="0" borderId="105" xfId="3" applyNumberFormat="1" applyFont="1" applyBorder="1" applyAlignment="1" applyProtection="1">
      <alignment horizontal="center" vertical="center"/>
      <protection locked="0"/>
    </xf>
    <xf numFmtId="176" fontId="15" fillId="0" borderId="106" xfId="3" applyNumberFormat="1" applyFont="1" applyBorder="1" applyAlignment="1" applyProtection="1">
      <alignment horizontal="center" vertical="center"/>
      <protection locked="0"/>
    </xf>
    <xf numFmtId="176" fontId="15" fillId="0" borderId="107" xfId="3" applyNumberFormat="1" applyFont="1" applyBorder="1" applyAlignment="1" applyProtection="1">
      <alignment horizontal="center" vertical="center"/>
      <protection locked="0"/>
    </xf>
    <xf numFmtId="178" fontId="15" fillId="0" borderId="105" xfId="3" applyNumberFormat="1" applyFont="1" applyBorder="1" applyAlignment="1" applyProtection="1">
      <alignment horizontal="center" vertical="center" wrapText="1"/>
      <protection locked="0"/>
    </xf>
    <xf numFmtId="176" fontId="15" fillId="0" borderId="108" xfId="3" applyNumberFormat="1" applyFont="1" applyBorder="1" applyAlignment="1" applyProtection="1">
      <alignment horizontal="center" vertical="center"/>
      <protection locked="0"/>
    </xf>
    <xf numFmtId="176" fontId="21" fillId="3" borderId="109" xfId="3" applyNumberFormat="1" applyFont="1" applyFill="1" applyBorder="1" applyAlignment="1">
      <alignment horizontal="center" vertical="center"/>
    </xf>
    <xf numFmtId="176" fontId="21" fillId="3" borderId="110" xfId="3" applyNumberFormat="1" applyFont="1" applyFill="1" applyBorder="1" applyAlignment="1">
      <alignment horizontal="center" vertical="center"/>
    </xf>
    <xf numFmtId="176" fontId="15" fillId="0" borderId="111" xfId="3" applyNumberFormat="1" applyFont="1" applyBorder="1" applyAlignment="1" applyProtection="1">
      <alignment horizontal="center" vertical="center"/>
      <protection locked="0"/>
    </xf>
    <xf numFmtId="176" fontId="15" fillId="0" borderId="112" xfId="3" applyNumberFormat="1" applyFont="1" applyBorder="1" applyAlignment="1" applyProtection="1">
      <alignment horizontal="center" vertical="center"/>
      <protection locked="0"/>
    </xf>
    <xf numFmtId="176" fontId="21" fillId="3" borderId="114" xfId="3" applyNumberFormat="1" applyFont="1" applyFill="1" applyBorder="1" applyAlignment="1">
      <alignment horizontal="center" vertical="center"/>
    </xf>
    <xf numFmtId="176" fontId="21" fillId="3" borderId="115" xfId="3" applyNumberFormat="1" applyFont="1" applyFill="1" applyBorder="1" applyAlignment="1">
      <alignment horizontal="center" vertical="center"/>
    </xf>
    <xf numFmtId="176" fontId="21" fillId="3" borderId="116" xfId="3" applyNumberFormat="1" applyFont="1" applyFill="1" applyBorder="1" applyAlignment="1">
      <alignment horizontal="center" vertical="center"/>
    </xf>
    <xf numFmtId="176" fontId="21" fillId="3" borderId="117" xfId="3" applyNumberFormat="1" applyFont="1" applyFill="1" applyBorder="1" applyAlignment="1">
      <alignment horizontal="center" vertical="center"/>
    </xf>
    <xf numFmtId="176" fontId="21" fillId="3" borderId="118" xfId="3" applyNumberFormat="1" applyFont="1" applyFill="1" applyBorder="1" applyAlignment="1">
      <alignment horizontal="center" vertical="center"/>
    </xf>
    <xf numFmtId="176" fontId="21" fillId="3" borderId="119" xfId="3" applyNumberFormat="1" applyFont="1" applyFill="1" applyBorder="1" applyAlignment="1">
      <alignment horizontal="center" vertical="center"/>
    </xf>
    <xf numFmtId="179" fontId="24" fillId="3" borderId="28" xfId="3" applyNumberFormat="1" applyFont="1" applyFill="1" applyBorder="1" applyAlignment="1">
      <alignment horizontal="center" vertical="center"/>
    </xf>
    <xf numFmtId="179" fontId="24" fillId="3" borderId="69" xfId="3" applyNumberFormat="1" applyFont="1" applyFill="1" applyBorder="1" applyAlignment="1">
      <alignment horizontal="center" vertical="center"/>
    </xf>
    <xf numFmtId="179" fontId="24" fillId="3" borderId="90" xfId="3" applyNumberFormat="1" applyFont="1" applyFill="1" applyBorder="1" applyAlignment="1">
      <alignment horizontal="center" vertical="center"/>
    </xf>
    <xf numFmtId="0" fontId="15" fillId="3" borderId="28" xfId="3" applyFont="1" applyFill="1" applyBorder="1" applyAlignment="1">
      <alignment horizontal="center" vertical="center" wrapText="1"/>
    </xf>
    <xf numFmtId="0" fontId="25" fillId="0" borderId="0" xfId="0" applyFont="1" applyAlignment="1" applyProtection="1">
      <alignment horizontal="center" vertical="center"/>
      <protection locked="0"/>
    </xf>
    <xf numFmtId="0" fontId="25" fillId="0" borderId="0" xfId="0" applyFont="1" applyProtection="1">
      <alignment vertical="center"/>
      <protection locked="0"/>
    </xf>
    <xf numFmtId="0" fontId="25" fillId="0" borderId="0" xfId="0" applyFont="1" applyAlignment="1" applyProtection="1">
      <alignment horizontal="left" vertical="center"/>
      <protection locked="0"/>
    </xf>
    <xf numFmtId="0" fontId="25" fillId="0" borderId="0" xfId="0" applyFont="1" applyAlignment="1" applyProtection="1">
      <alignment horizontal="left" vertical="center" indent="1"/>
      <protection locked="0"/>
    </xf>
    <xf numFmtId="0" fontId="25" fillId="0" borderId="0" xfId="0" applyFont="1" applyAlignment="1" applyProtection="1">
      <alignment horizontal="right" vertical="center" indent="1"/>
      <protection locked="0"/>
    </xf>
    <xf numFmtId="0" fontId="25" fillId="0" borderId="0" xfId="0" applyFont="1" applyAlignment="1" applyProtection="1">
      <alignment horizontal="right" vertical="center"/>
      <protection locked="0"/>
    </xf>
    <xf numFmtId="0" fontId="26" fillId="0" borderId="0" xfId="0" applyFont="1" applyAlignment="1" applyProtection="1">
      <alignment horizontal="center" vertical="center"/>
      <protection locked="0"/>
    </xf>
    <xf numFmtId="0" fontId="26" fillId="0" borderId="0" xfId="0" applyFont="1" applyProtection="1">
      <alignment vertical="center"/>
      <protection locked="0"/>
    </xf>
    <xf numFmtId="9" fontId="7" fillId="0" borderId="3" xfId="0" applyNumberFormat="1" applyFont="1" applyBorder="1">
      <alignment vertical="center"/>
    </xf>
    <xf numFmtId="0" fontId="7" fillId="0" borderId="136" xfId="0" applyFont="1" applyBorder="1">
      <alignment vertical="center"/>
    </xf>
    <xf numFmtId="0" fontId="7" fillId="0" borderId="137" xfId="0" applyFont="1" applyBorder="1">
      <alignment vertical="center"/>
    </xf>
    <xf numFmtId="0" fontId="7" fillId="0" borderId="138" xfId="0" applyFont="1" applyBorder="1">
      <alignment vertical="center"/>
    </xf>
    <xf numFmtId="0" fontId="25" fillId="0" borderId="0" xfId="0" applyFont="1">
      <alignment vertical="center"/>
    </xf>
    <xf numFmtId="0" fontId="30" fillId="0" borderId="0" xfId="0" applyFont="1">
      <alignment vertical="center"/>
    </xf>
    <xf numFmtId="0" fontId="15" fillId="0" borderId="8" xfId="3" applyFont="1" applyBorder="1" applyAlignment="1">
      <alignment vertical="center" wrapText="1"/>
    </xf>
    <xf numFmtId="0" fontId="15" fillId="0" borderId="140" xfId="3" applyFont="1" applyBorder="1" applyAlignment="1">
      <alignment vertical="center" wrapText="1"/>
    </xf>
    <xf numFmtId="176" fontId="15" fillId="0" borderId="71" xfId="3" applyNumberFormat="1" applyFont="1" applyBorder="1" applyAlignment="1" applyProtection="1">
      <alignment horizontal="center" vertical="center"/>
      <protection locked="0"/>
    </xf>
    <xf numFmtId="0" fontId="15" fillId="0" borderId="8" xfId="3" applyFont="1" applyBorder="1" applyAlignment="1">
      <alignment horizontal="left" vertical="center" wrapText="1"/>
    </xf>
    <xf numFmtId="0" fontId="15" fillId="0" borderId="140" xfId="3" applyFont="1" applyBorder="1" applyAlignment="1">
      <alignment horizontal="left" vertical="center" wrapText="1"/>
    </xf>
    <xf numFmtId="0" fontId="15" fillId="0" borderId="46" xfId="3" applyFont="1" applyBorder="1" applyAlignment="1">
      <alignment horizontal="left" vertical="center" wrapText="1"/>
    </xf>
    <xf numFmtId="0" fontId="15" fillId="0" borderId="141" xfId="3" applyFont="1" applyBorder="1" applyAlignment="1">
      <alignment horizontal="left" vertical="center" wrapText="1"/>
    </xf>
    <xf numFmtId="0" fontId="15" fillId="0" borderId="60" xfId="3" applyFont="1" applyBorder="1" applyAlignment="1">
      <alignment horizontal="left" vertical="top" wrapText="1"/>
    </xf>
    <xf numFmtId="0" fontId="15" fillId="0" borderId="62" xfId="3" applyFont="1" applyBorder="1" applyAlignment="1">
      <alignment horizontal="left" vertical="top" wrapText="1"/>
    </xf>
    <xf numFmtId="0" fontId="15" fillId="0" borderId="61" xfId="3" applyFont="1" applyBorder="1" applyAlignment="1">
      <alignment horizontal="left" vertical="top" wrapText="1"/>
    </xf>
    <xf numFmtId="0" fontId="31" fillId="0" borderId="31" xfId="3" applyFont="1" applyBorder="1" applyAlignment="1">
      <alignment vertical="center" wrapText="1"/>
    </xf>
    <xf numFmtId="0" fontId="31" fillId="0" borderId="32" xfId="3" applyFont="1" applyBorder="1" applyAlignment="1">
      <alignment vertical="center" wrapText="1"/>
    </xf>
    <xf numFmtId="0" fontId="31" fillId="0" borderId="20" xfId="3" applyFont="1" applyBorder="1" applyAlignment="1">
      <alignment vertical="center" wrapText="1"/>
    </xf>
    <xf numFmtId="0" fontId="31" fillId="0" borderId="18" xfId="3" applyFont="1" applyBorder="1" applyAlignment="1">
      <alignment vertical="center" wrapText="1"/>
    </xf>
    <xf numFmtId="0" fontId="31" fillId="0" borderId="44" xfId="3" applyFont="1" applyBorder="1" applyAlignment="1">
      <alignment vertical="center" wrapText="1"/>
    </xf>
    <xf numFmtId="0" fontId="31" fillId="0" borderId="45" xfId="3" applyFont="1" applyBorder="1" applyAlignment="1">
      <alignment vertical="center" wrapText="1"/>
    </xf>
    <xf numFmtId="0" fontId="15" fillId="0" borderId="33" xfId="3" applyFont="1" applyBorder="1" applyAlignment="1">
      <alignment horizontal="left" vertical="center" wrapText="1"/>
    </xf>
    <xf numFmtId="0" fontId="15" fillId="0" borderId="139" xfId="3" applyFont="1" applyBorder="1" applyAlignment="1">
      <alignment horizontal="left" vertical="center" wrapText="1"/>
    </xf>
    <xf numFmtId="176" fontId="15" fillId="0" borderId="52" xfId="3" applyNumberFormat="1" applyFont="1" applyBorder="1" applyAlignment="1">
      <alignment horizontal="center" vertical="center"/>
    </xf>
    <xf numFmtId="176" fontId="15" fillId="0" borderId="54" xfId="3" applyNumberFormat="1" applyFont="1" applyBorder="1" applyAlignment="1">
      <alignment horizontal="center" vertical="center"/>
    </xf>
    <xf numFmtId="176" fontId="15" fillId="0" borderId="58" xfId="3" applyNumberFormat="1" applyFont="1" applyBorder="1" applyAlignment="1">
      <alignment horizontal="center" vertical="center"/>
    </xf>
    <xf numFmtId="176" fontId="15" fillId="0" borderId="37" xfId="3" applyNumberFormat="1" applyFont="1" applyBorder="1" applyAlignment="1">
      <alignment horizontal="center" vertical="center"/>
    </xf>
    <xf numFmtId="176" fontId="15" fillId="0" borderId="42" xfId="3" applyNumberFormat="1" applyFont="1" applyBorder="1" applyAlignment="1">
      <alignment horizontal="center" vertical="center"/>
    </xf>
    <xf numFmtId="176" fontId="15" fillId="0" borderId="50" xfId="3" applyNumberFormat="1" applyFont="1" applyBorder="1" applyAlignment="1">
      <alignment horizontal="center" vertical="center"/>
    </xf>
    <xf numFmtId="0" fontId="15" fillId="0" borderId="7" xfId="3" applyFont="1" applyBorder="1" applyAlignment="1">
      <alignment horizontal="left" vertical="center" wrapText="1"/>
    </xf>
    <xf numFmtId="49" fontId="20" fillId="0" borderId="37" xfId="3" applyNumberFormat="1" applyFont="1" applyBorder="1" applyAlignment="1">
      <alignment horizontal="center" vertical="center" wrapText="1"/>
    </xf>
    <xf numFmtId="49" fontId="20" fillId="0" borderId="42" xfId="3" applyNumberFormat="1" applyFont="1" applyBorder="1" applyAlignment="1">
      <alignment horizontal="center" vertical="center" wrapText="1"/>
    </xf>
    <xf numFmtId="0" fontId="15" fillId="0" borderId="20" xfId="3" applyFont="1" applyBorder="1" applyAlignment="1">
      <alignment horizontal="left" vertical="center" wrapText="1"/>
    </xf>
    <xf numFmtId="0" fontId="15" fillId="0" borderId="0" xfId="3" applyFont="1" applyAlignment="1">
      <alignment horizontal="left" vertical="center" wrapText="1"/>
    </xf>
    <xf numFmtId="0" fontId="15" fillId="0" borderId="30" xfId="3" applyFont="1" applyBorder="1" applyAlignment="1">
      <alignment horizontal="left" vertical="top" wrapText="1"/>
    </xf>
    <xf numFmtId="0" fontId="15" fillId="0" borderId="43" xfId="3" applyFont="1" applyBorder="1" applyAlignment="1">
      <alignment horizontal="left" vertical="top" wrapText="1"/>
    </xf>
    <xf numFmtId="0" fontId="15" fillId="0" borderId="34" xfId="3" applyFont="1" applyBorder="1" applyAlignment="1">
      <alignment horizontal="left" vertical="center" wrapText="1"/>
    </xf>
    <xf numFmtId="0" fontId="15" fillId="0" borderId="128" xfId="3" applyFont="1" applyBorder="1" applyAlignment="1">
      <alignment horizontal="left" vertical="center" wrapText="1"/>
    </xf>
    <xf numFmtId="0" fontId="15" fillId="0" borderId="82" xfId="3" applyFont="1" applyBorder="1" applyAlignment="1">
      <alignment horizontal="left" vertical="center" wrapText="1"/>
    </xf>
    <xf numFmtId="0" fontId="15" fillId="0" borderId="18" xfId="3" applyFont="1" applyBorder="1" applyAlignment="1">
      <alignment horizontal="left" vertical="center" wrapText="1"/>
    </xf>
    <xf numFmtId="0" fontId="15" fillId="0" borderId="44" xfId="3" applyFont="1" applyBorder="1" applyAlignment="1">
      <alignment horizontal="left" vertical="center" wrapText="1"/>
    </xf>
    <xf numFmtId="0" fontId="15" fillId="0" borderId="45" xfId="3" applyFont="1" applyBorder="1" applyAlignment="1">
      <alignment horizontal="left" vertical="center" wrapText="1"/>
    </xf>
    <xf numFmtId="0" fontId="15" fillId="0" borderId="31" xfId="0" applyFont="1" applyBorder="1" applyAlignment="1">
      <alignment horizontal="left" vertical="center" wrapText="1"/>
    </xf>
    <xf numFmtId="0" fontId="15" fillId="0" borderId="32" xfId="0" applyFont="1" applyBorder="1" applyAlignment="1">
      <alignment horizontal="left" vertical="center" wrapText="1"/>
    </xf>
    <xf numFmtId="0" fontId="15" fillId="0" borderId="20" xfId="0" applyFont="1" applyBorder="1" applyAlignment="1">
      <alignment horizontal="left" vertical="center" wrapText="1"/>
    </xf>
    <xf numFmtId="0" fontId="15" fillId="0" borderId="18" xfId="0" applyFont="1" applyBorder="1" applyAlignment="1">
      <alignment horizontal="left" vertical="center" wrapText="1"/>
    </xf>
    <xf numFmtId="0" fontId="15" fillId="0" borderId="44" xfId="0" applyFont="1" applyBorder="1" applyAlignment="1">
      <alignment horizontal="left" vertical="center" wrapText="1"/>
    </xf>
    <xf numFmtId="0" fontId="15" fillId="0" borderId="45" xfId="0" applyFont="1" applyBorder="1" applyAlignment="1">
      <alignment horizontal="left" vertical="center" wrapText="1"/>
    </xf>
    <xf numFmtId="0" fontId="15" fillId="0" borderId="33" xfId="0" applyFont="1" applyBorder="1" applyAlignment="1">
      <alignment horizontal="left" vertical="center" wrapText="1"/>
    </xf>
    <xf numFmtId="0" fontId="15" fillId="0" borderId="139" xfId="0" applyFont="1" applyBorder="1" applyAlignment="1">
      <alignment horizontal="left" vertical="center" wrapText="1"/>
    </xf>
    <xf numFmtId="0" fontId="15" fillId="0" borderId="7" xfId="0" applyFont="1" applyBorder="1" applyAlignment="1">
      <alignment horizontal="left" vertical="center" wrapText="1"/>
    </xf>
    <xf numFmtId="0" fontId="15" fillId="0" borderId="140" xfId="0" applyFont="1" applyBorder="1" applyAlignment="1">
      <alignment horizontal="left" vertical="center" wrapText="1"/>
    </xf>
    <xf numFmtId="0" fontId="31" fillId="0" borderId="7" xfId="0" applyFont="1" applyBorder="1" applyAlignment="1">
      <alignment horizontal="left" vertical="center" wrapText="1"/>
    </xf>
    <xf numFmtId="0" fontId="31" fillId="0" borderId="140" xfId="0" applyFont="1" applyBorder="1" applyAlignment="1">
      <alignment horizontal="left" vertical="center" wrapText="1"/>
    </xf>
    <xf numFmtId="0" fontId="15" fillId="0" borderId="46" xfId="0" applyFont="1" applyBorder="1" applyAlignment="1">
      <alignment horizontal="left" vertical="center" wrapText="1"/>
    </xf>
    <xf numFmtId="0" fontId="15" fillId="0" borderId="141" xfId="0" applyFont="1" applyBorder="1" applyAlignment="1">
      <alignment horizontal="left" vertical="center" wrapText="1"/>
    </xf>
    <xf numFmtId="0" fontId="25" fillId="0" borderId="0" xfId="0" applyFont="1" applyAlignment="1" applyProtection="1">
      <alignment horizontal="left" vertical="center" indent="1"/>
      <protection locked="0"/>
    </xf>
    <xf numFmtId="0" fontId="25" fillId="0" borderId="0" xfId="0" applyFont="1" applyProtection="1">
      <alignment vertical="center"/>
      <protection locked="0"/>
    </xf>
    <xf numFmtId="0" fontId="25" fillId="0" borderId="0" xfId="0" applyFont="1" applyAlignment="1" applyProtection="1">
      <alignment horizontal="center" vertical="center"/>
      <protection locked="0"/>
    </xf>
    <xf numFmtId="0" fontId="26" fillId="0" borderId="130" xfId="0" applyFont="1" applyBorder="1" applyProtection="1">
      <alignment vertical="center"/>
      <protection locked="0"/>
    </xf>
    <xf numFmtId="0" fontId="26" fillId="0" borderId="131" xfId="0" applyFont="1" applyBorder="1" applyProtection="1">
      <alignment vertical="center"/>
      <protection locked="0"/>
    </xf>
    <xf numFmtId="0" fontId="26" fillId="0" borderId="132" xfId="0" applyFont="1" applyBorder="1" applyProtection="1">
      <alignment vertical="center"/>
      <protection locked="0"/>
    </xf>
    <xf numFmtId="0" fontId="26" fillId="0" borderId="133" xfId="0" applyFont="1" applyBorder="1" applyProtection="1">
      <alignment vertical="center"/>
      <protection locked="0"/>
    </xf>
    <xf numFmtId="0" fontId="26" fillId="0" borderId="134" xfId="0" applyFont="1" applyBorder="1" applyProtection="1">
      <alignment vertical="center"/>
      <protection locked="0"/>
    </xf>
    <xf numFmtId="0" fontId="26" fillId="0" borderId="135" xfId="0" applyFont="1" applyBorder="1" applyProtection="1">
      <alignment vertical="center"/>
      <protection locked="0"/>
    </xf>
    <xf numFmtId="0" fontId="26" fillId="0" borderId="0" xfId="0" applyFont="1" applyProtection="1">
      <alignment vertical="center"/>
      <protection locked="0"/>
    </xf>
    <xf numFmtId="0" fontId="26" fillId="2" borderId="16" xfId="0" applyFont="1" applyFill="1" applyBorder="1" applyAlignment="1" applyProtection="1">
      <alignment horizontal="center" vertical="center"/>
      <protection locked="0"/>
    </xf>
    <xf numFmtId="0" fontId="26" fillId="2" borderId="8" xfId="0" applyFont="1" applyFill="1" applyBorder="1" applyAlignment="1" applyProtection="1">
      <alignment horizontal="center" vertical="center"/>
      <protection locked="0"/>
    </xf>
    <xf numFmtId="0" fontId="26" fillId="2" borderId="9" xfId="0" applyFont="1" applyFill="1" applyBorder="1" applyAlignment="1" applyProtection="1">
      <alignment horizontal="center" vertical="center"/>
      <protection locked="0"/>
    </xf>
    <xf numFmtId="0" fontId="28" fillId="0" borderId="121" xfId="0" applyFont="1" applyBorder="1" applyAlignment="1" applyProtection="1">
      <alignment horizontal="right" vertical="center"/>
      <protection locked="0"/>
    </xf>
    <xf numFmtId="0" fontId="28" fillId="0" borderId="122" xfId="0" applyFont="1" applyBorder="1" applyAlignment="1" applyProtection="1">
      <alignment horizontal="right" vertical="center"/>
      <protection locked="0"/>
    </xf>
    <xf numFmtId="0" fontId="28" fillId="0" borderId="123" xfId="0" applyFont="1" applyBorder="1" applyAlignment="1" applyProtection="1">
      <alignment horizontal="right" vertical="center"/>
      <protection locked="0"/>
    </xf>
    <xf numFmtId="0" fontId="23" fillId="2" borderId="2" xfId="0" applyFont="1" applyFill="1" applyBorder="1" applyAlignment="1" applyProtection="1">
      <alignment horizontal="center" vertical="center"/>
      <protection locked="0"/>
    </xf>
    <xf numFmtId="0" fontId="23" fillId="2" borderId="11"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180" fontId="7" fillId="0" borderId="13" xfId="0" applyNumberFormat="1" applyFont="1" applyBorder="1" applyProtection="1">
      <alignment vertical="center"/>
      <protection locked="0"/>
    </xf>
    <xf numFmtId="180" fontId="7" fillId="0" borderId="14" xfId="0" applyNumberFormat="1" applyFont="1" applyBorder="1" applyProtection="1">
      <alignment vertical="center"/>
      <protection locked="0"/>
    </xf>
    <xf numFmtId="180" fontId="7" fillId="0" borderId="15" xfId="0" applyNumberFormat="1" applyFont="1" applyBorder="1" applyProtection="1">
      <alignment vertical="center"/>
      <protection locked="0"/>
    </xf>
    <xf numFmtId="180" fontId="7" fillId="0" borderId="7" xfId="0" applyNumberFormat="1" applyFont="1" applyBorder="1" applyProtection="1">
      <alignment vertical="center"/>
      <protection locked="0"/>
    </xf>
    <xf numFmtId="180" fontId="7" fillId="0" borderId="8" xfId="0" applyNumberFormat="1" applyFont="1" applyBorder="1" applyProtection="1">
      <alignment vertical="center"/>
      <protection locked="0"/>
    </xf>
    <xf numFmtId="180" fontId="7" fillId="0" borderId="9" xfId="0" applyNumberFormat="1" applyFont="1" applyBorder="1" applyProtection="1">
      <alignment vertical="center"/>
      <protection locked="0"/>
    </xf>
    <xf numFmtId="180" fontId="8" fillId="2" borderId="7" xfId="2" applyNumberFormat="1" applyFont="1" applyFill="1" applyBorder="1" applyAlignment="1" applyProtection="1">
      <alignment horizontal="right" vertical="center"/>
      <protection locked="0"/>
    </xf>
    <xf numFmtId="180" fontId="8" fillId="2" borderId="8" xfId="2" applyNumberFormat="1" applyFont="1" applyFill="1" applyBorder="1" applyAlignment="1" applyProtection="1">
      <alignment horizontal="right" vertical="center"/>
      <protection locked="0"/>
    </xf>
    <xf numFmtId="180" fontId="8" fillId="2" borderId="9" xfId="2" applyNumberFormat="1" applyFont="1" applyFill="1" applyBorder="1" applyAlignment="1" applyProtection="1">
      <alignment horizontal="right" vertical="center"/>
      <protection locked="0"/>
    </xf>
    <xf numFmtId="180" fontId="7" fillId="0" borderId="128" xfId="2" applyNumberFormat="1" applyFont="1" applyBorder="1" applyAlignment="1" applyProtection="1">
      <alignment vertical="center"/>
      <protection locked="0"/>
    </xf>
    <xf numFmtId="180" fontId="7" fillId="0" borderId="129" xfId="2" applyNumberFormat="1" applyFont="1" applyBorder="1" applyAlignment="1" applyProtection="1">
      <alignment vertical="center"/>
      <protection locked="0"/>
    </xf>
    <xf numFmtId="180" fontId="7" fillId="0" borderId="82" xfId="2" applyNumberFormat="1" applyFont="1" applyBorder="1" applyAlignment="1" applyProtection="1">
      <alignment vertical="center"/>
      <protection locked="0"/>
    </xf>
    <xf numFmtId="180" fontId="12" fillId="2" borderId="10" xfId="2" applyNumberFormat="1" applyFont="1" applyFill="1" applyBorder="1" applyAlignment="1" applyProtection="1">
      <alignment horizontal="right" vertical="center"/>
      <protection locked="0"/>
    </xf>
    <xf numFmtId="180" fontId="12" fillId="2" borderId="11" xfId="2" applyNumberFormat="1" applyFont="1" applyFill="1" applyBorder="1" applyAlignment="1" applyProtection="1">
      <alignment horizontal="right" vertical="center"/>
      <protection locked="0"/>
    </xf>
    <xf numFmtId="180" fontId="12" fillId="2" borderId="12" xfId="2" applyNumberFormat="1" applyFont="1" applyFill="1" applyBorder="1" applyAlignment="1" applyProtection="1">
      <alignment horizontal="right" vertical="center"/>
      <protection locked="0"/>
    </xf>
    <xf numFmtId="10" fontId="7" fillId="0" borderId="7" xfId="1" applyNumberFormat="1" applyFont="1" applyFill="1" applyBorder="1" applyProtection="1">
      <alignment vertical="center"/>
      <protection locked="0"/>
    </xf>
    <xf numFmtId="10" fontId="7" fillId="0" borderId="126" xfId="1" applyNumberFormat="1" applyFont="1" applyFill="1" applyBorder="1" applyProtection="1">
      <alignment vertical="center"/>
      <protection locked="0"/>
    </xf>
    <xf numFmtId="10" fontId="7" fillId="0" borderId="124" xfId="1" applyNumberFormat="1" applyFont="1" applyFill="1" applyBorder="1" applyProtection="1">
      <alignment vertical="center"/>
      <protection locked="0"/>
    </xf>
    <xf numFmtId="10" fontId="7" fillId="0" borderId="127" xfId="1" applyNumberFormat="1" applyFont="1" applyFill="1" applyBorder="1" applyProtection="1">
      <alignment vertical="center"/>
      <protection locked="0"/>
    </xf>
    <xf numFmtId="0" fontId="26" fillId="0" borderId="19" xfId="0" applyFont="1" applyBorder="1" applyAlignment="1" applyProtection="1">
      <alignment horizontal="center" vertical="center"/>
      <protection locked="0"/>
    </xf>
    <xf numFmtId="0" fontId="26" fillId="0" borderId="14" xfId="0" applyFont="1" applyBorder="1" applyAlignment="1" applyProtection="1">
      <alignment horizontal="center" vertical="center"/>
      <protection locked="0"/>
    </xf>
    <xf numFmtId="0" fontId="26" fillId="0" borderId="15" xfId="0" applyFont="1" applyBorder="1" applyAlignment="1" applyProtection="1">
      <alignment horizontal="center" vertical="center"/>
      <protection locked="0"/>
    </xf>
    <xf numFmtId="0" fontId="26" fillId="0" borderId="16" xfId="0" applyFont="1" applyBorder="1" applyAlignment="1" applyProtection="1">
      <alignment horizontal="center" vertical="center"/>
      <protection locked="0"/>
    </xf>
    <xf numFmtId="0" fontId="26" fillId="0" borderId="8" xfId="0" applyFont="1" applyBorder="1" applyAlignment="1" applyProtection="1">
      <alignment horizontal="center" vertical="center"/>
      <protection locked="0"/>
    </xf>
    <xf numFmtId="0" fontId="26" fillId="0" borderId="9" xfId="0" applyFont="1" applyBorder="1" applyAlignment="1" applyProtection="1">
      <alignment horizontal="center" vertical="center"/>
      <protection locked="0"/>
    </xf>
    <xf numFmtId="10" fontId="7" fillId="0" borderId="13" xfId="0" applyNumberFormat="1" applyFont="1" applyBorder="1" applyProtection="1">
      <alignment vertical="center"/>
      <protection locked="0"/>
    </xf>
    <xf numFmtId="10" fontId="7" fillId="0" borderId="125" xfId="0" applyNumberFormat="1" applyFont="1" applyBorder="1" applyProtection="1">
      <alignment vertical="center"/>
      <protection locked="0"/>
    </xf>
    <xf numFmtId="0" fontId="26" fillId="0" borderId="10" xfId="0" applyFont="1" applyBorder="1" applyAlignment="1" applyProtection="1">
      <alignment horizontal="center" vertical="center"/>
      <protection locked="0"/>
    </xf>
    <xf numFmtId="0" fontId="26" fillId="0" borderId="120" xfId="0" applyFont="1" applyBorder="1" applyAlignment="1" applyProtection="1">
      <alignment horizontal="center" vertical="center"/>
      <protection locked="0"/>
    </xf>
    <xf numFmtId="10" fontId="7" fillId="0" borderId="13" xfId="1" applyNumberFormat="1" applyFont="1" applyFill="1" applyBorder="1" applyProtection="1">
      <alignment vertical="center"/>
      <protection locked="0"/>
    </xf>
    <xf numFmtId="10" fontId="7" fillId="0" borderId="125" xfId="1" applyNumberFormat="1" applyFont="1" applyFill="1" applyBorder="1" applyProtection="1">
      <alignment vertical="center"/>
      <protection locked="0"/>
    </xf>
    <xf numFmtId="0" fontId="26" fillId="0" borderId="121" xfId="0" applyFont="1" applyBorder="1" applyAlignment="1" applyProtection="1">
      <alignment horizontal="center" vertical="center"/>
      <protection locked="0"/>
    </xf>
    <xf numFmtId="0" fontId="26" fillId="0" borderId="122" xfId="0" applyFont="1" applyBorder="1" applyAlignment="1" applyProtection="1">
      <alignment horizontal="center" vertical="center"/>
      <protection locked="0"/>
    </xf>
    <xf numFmtId="0" fontId="26" fillId="0" borderId="123" xfId="0" applyFont="1" applyBorder="1" applyAlignment="1" applyProtection="1">
      <alignment horizontal="center" vertical="center"/>
      <protection locked="0"/>
    </xf>
    <xf numFmtId="180" fontId="7" fillId="0" borderId="13" xfId="2" applyNumberFormat="1" applyFont="1" applyBorder="1" applyAlignment="1" applyProtection="1">
      <alignment horizontal="right" vertical="center"/>
      <protection locked="0"/>
    </xf>
    <xf numFmtId="180" fontId="7" fillId="0" borderId="14" xfId="2" applyNumberFormat="1" applyFont="1" applyBorder="1" applyAlignment="1" applyProtection="1">
      <alignment horizontal="right" vertical="center"/>
      <protection locked="0"/>
    </xf>
    <xf numFmtId="180" fontId="7" fillId="0" borderId="15" xfId="2" applyNumberFormat="1" applyFont="1" applyBorder="1" applyAlignment="1" applyProtection="1">
      <alignment horizontal="right" vertical="center"/>
      <protection locked="0"/>
    </xf>
    <xf numFmtId="0" fontId="16" fillId="0" borderId="0" xfId="3" applyFont="1" applyAlignment="1">
      <alignment horizontal="center" vertical="center"/>
    </xf>
    <xf numFmtId="0" fontId="26" fillId="0" borderId="2" xfId="0" applyFont="1" applyBorder="1" applyAlignment="1" applyProtection="1">
      <alignment horizontal="distributed" vertical="center" indent="2"/>
      <protection locked="0"/>
    </xf>
    <xf numFmtId="0" fontId="26" fillId="0" borderId="12" xfId="0" applyFont="1" applyBorder="1" applyAlignment="1" applyProtection="1">
      <alignment horizontal="distributed" vertical="center" indent="2"/>
      <protection locked="0"/>
    </xf>
    <xf numFmtId="0" fontId="27" fillId="0" borderId="10" xfId="0" applyFont="1" applyBorder="1" applyProtection="1">
      <alignment vertical="center"/>
      <protection locked="0"/>
    </xf>
    <xf numFmtId="0" fontId="27" fillId="0" borderId="11" xfId="0" applyFont="1" applyBorder="1" applyProtection="1">
      <alignment vertical="center"/>
      <protection locked="0"/>
    </xf>
    <xf numFmtId="0" fontId="27" fillId="0" borderId="120" xfId="0" applyFont="1" applyBorder="1" applyProtection="1">
      <alignment vertical="center"/>
      <protection locked="0"/>
    </xf>
    <xf numFmtId="0" fontId="26" fillId="0" borderId="10" xfId="0" applyFont="1" applyBorder="1" applyProtection="1">
      <alignment vertical="center"/>
      <protection locked="0"/>
    </xf>
    <xf numFmtId="0" fontId="26" fillId="0" borderId="11" xfId="0" applyFont="1" applyBorder="1" applyProtection="1">
      <alignment vertical="center"/>
      <protection locked="0"/>
    </xf>
    <xf numFmtId="0" fontId="26" fillId="0" borderId="120" xfId="0" applyFont="1" applyBorder="1" applyProtection="1">
      <alignment vertical="center"/>
      <protection locked="0"/>
    </xf>
    <xf numFmtId="0" fontId="26" fillId="0" borderId="2" xfId="0" applyFont="1" applyBorder="1" applyAlignment="1" applyProtection="1">
      <alignment horizontal="center" vertical="center"/>
      <protection locked="0"/>
    </xf>
    <xf numFmtId="0" fontId="26" fillId="0" borderId="11" xfId="0" applyFont="1" applyBorder="1" applyAlignment="1" applyProtection="1">
      <alignment horizontal="center" vertical="center"/>
      <protection locked="0"/>
    </xf>
    <xf numFmtId="0" fontId="26" fillId="0" borderId="12" xfId="0" applyFont="1" applyBorder="1" applyAlignment="1" applyProtection="1">
      <alignment horizontal="center" vertical="center"/>
      <protection locked="0"/>
    </xf>
    <xf numFmtId="0" fontId="15" fillId="0" borderId="31" xfId="3" applyFont="1" applyBorder="1" applyAlignment="1">
      <alignment horizontal="left" vertical="center" wrapText="1" shrinkToFit="1"/>
    </xf>
    <xf numFmtId="0" fontId="15" fillId="0" borderId="32" xfId="3" applyFont="1" applyBorder="1" applyAlignment="1">
      <alignment horizontal="left" vertical="center" wrapText="1" shrinkToFit="1"/>
    </xf>
    <xf numFmtId="0" fontId="15" fillId="0" borderId="20" xfId="3" applyFont="1" applyBorder="1" applyAlignment="1">
      <alignment horizontal="left" vertical="center" wrapText="1" shrinkToFit="1"/>
    </xf>
    <xf numFmtId="0" fontId="15" fillId="0" borderId="18" xfId="3" applyFont="1" applyBorder="1" applyAlignment="1">
      <alignment horizontal="left" vertical="center" wrapText="1" shrinkToFit="1"/>
    </xf>
    <xf numFmtId="0" fontId="15" fillId="0" borderId="44" xfId="3" applyFont="1" applyBorder="1" applyAlignment="1">
      <alignment horizontal="left" vertical="center" wrapText="1" shrinkToFit="1"/>
    </xf>
    <xf numFmtId="0" fontId="15" fillId="0" borderId="45" xfId="3" applyFont="1" applyBorder="1" applyAlignment="1">
      <alignment horizontal="left" vertical="center" wrapText="1" shrinkToFit="1"/>
    </xf>
    <xf numFmtId="176" fontId="15" fillId="0" borderId="36" xfId="3" applyNumberFormat="1" applyFont="1" applyBorder="1" applyAlignment="1">
      <alignment horizontal="center" vertical="center"/>
    </xf>
    <xf numFmtId="176" fontId="15" fillId="0" borderId="41" xfId="3" applyNumberFormat="1" applyFont="1" applyBorder="1" applyAlignment="1">
      <alignment horizontal="center" vertical="center"/>
    </xf>
    <xf numFmtId="176" fontId="15" fillId="0" borderId="49" xfId="3" applyNumberFormat="1" applyFont="1" applyBorder="1" applyAlignment="1">
      <alignment horizontal="center" vertical="center"/>
    </xf>
    <xf numFmtId="0" fontId="15" fillId="0" borderId="47" xfId="3" applyFont="1" applyBorder="1" applyAlignment="1">
      <alignment horizontal="left" vertical="center" wrapText="1"/>
    </xf>
    <xf numFmtId="0" fontId="18" fillId="0" borderId="21" xfId="3" applyFont="1" applyBorder="1" applyAlignment="1">
      <alignment horizontal="left" vertical="center" shrinkToFit="1"/>
    </xf>
    <xf numFmtId="0" fontId="18" fillId="0" borderId="22" xfId="3" applyFont="1" applyBorder="1" applyAlignment="1">
      <alignment horizontal="left" vertical="center" shrinkToFit="1"/>
    </xf>
    <xf numFmtId="180" fontId="7" fillId="0" borderId="124" xfId="0" applyNumberFormat="1" applyFont="1" applyBorder="1" applyProtection="1">
      <alignment vertical="center"/>
      <protection locked="0"/>
    </xf>
    <xf numFmtId="180" fontId="7" fillId="0" borderId="122" xfId="0" applyNumberFormat="1" applyFont="1" applyBorder="1" applyProtection="1">
      <alignment vertical="center"/>
      <protection locked="0"/>
    </xf>
    <xf numFmtId="180" fontId="7" fillId="0" borderId="123" xfId="0" applyNumberFormat="1" applyFont="1" applyBorder="1" applyProtection="1">
      <alignment vertical="center"/>
      <protection locked="0"/>
    </xf>
    <xf numFmtId="0" fontId="22" fillId="3" borderId="22" xfId="3" applyFont="1" applyFill="1" applyBorder="1" applyAlignment="1">
      <alignment horizontal="distributed" vertical="center"/>
    </xf>
    <xf numFmtId="0" fontId="15" fillId="0" borderId="30" xfId="3" applyFont="1" applyBorder="1" applyAlignment="1">
      <alignment horizontal="left" vertical="top" wrapText="1" shrinkToFit="1"/>
    </xf>
    <xf numFmtId="0" fontId="1" fillId="0" borderId="43" xfId="3" applyBorder="1" applyAlignment="1">
      <alignment horizontal="left" vertical="top" shrinkToFit="1"/>
    </xf>
    <xf numFmtId="176" fontId="15" fillId="0" borderId="74" xfId="3" applyNumberFormat="1" applyFont="1" applyBorder="1" applyAlignment="1">
      <alignment horizontal="center" vertical="center"/>
    </xf>
    <xf numFmtId="0" fontId="15" fillId="3" borderId="37" xfId="3" applyFont="1" applyFill="1" applyBorder="1" applyAlignment="1">
      <alignment horizontal="center" vertical="distributed" textRotation="255" justifyLastLine="1"/>
    </xf>
    <xf numFmtId="0" fontId="15" fillId="3" borderId="42" xfId="3" applyFont="1" applyFill="1" applyBorder="1" applyAlignment="1">
      <alignment horizontal="center" vertical="distributed" textRotation="255" justifyLastLine="1"/>
    </xf>
    <xf numFmtId="0" fontId="15" fillId="0" borderId="81" xfId="3" applyFont="1" applyBorder="1" applyAlignment="1">
      <alignment vertical="top" wrapText="1" shrinkToFit="1"/>
    </xf>
    <xf numFmtId="0" fontId="15" fillId="0" borderId="18" xfId="3" applyFont="1" applyBorder="1" applyAlignment="1">
      <alignment vertical="top" wrapText="1" shrinkToFit="1"/>
    </xf>
    <xf numFmtId="0" fontId="15" fillId="0" borderId="82" xfId="3" applyFont="1" applyBorder="1" applyAlignment="1">
      <alignment vertical="top" shrinkToFit="1"/>
    </xf>
    <xf numFmtId="0" fontId="15" fillId="0" borderId="31" xfId="3" applyFont="1" applyBorder="1" applyAlignment="1">
      <alignment horizontal="left" vertical="center" wrapText="1"/>
    </xf>
    <xf numFmtId="0" fontId="15" fillId="0" borderId="73" xfId="3" applyFont="1" applyBorder="1" applyAlignment="1">
      <alignment horizontal="left" vertical="center" wrapText="1"/>
    </xf>
    <xf numFmtId="0" fontId="15" fillId="0" borderId="39" xfId="3" applyFont="1" applyBorder="1" applyAlignment="1">
      <alignment horizontal="left" vertical="top" shrinkToFit="1"/>
    </xf>
    <xf numFmtId="0" fontId="15" fillId="0" borderId="43" xfId="3" applyFont="1" applyBorder="1" applyAlignment="1">
      <alignment horizontal="left" vertical="top" shrinkToFit="1"/>
    </xf>
    <xf numFmtId="0" fontId="15" fillId="0" borderId="46" xfId="3" applyFont="1" applyBorder="1" applyAlignment="1">
      <alignment vertical="center" wrapText="1"/>
    </xf>
    <xf numFmtId="0" fontId="15" fillId="0" borderId="47" xfId="3" applyFont="1" applyBorder="1" applyAlignment="1">
      <alignment vertical="center" wrapText="1"/>
    </xf>
    <xf numFmtId="0" fontId="15" fillId="0" borderId="30" xfId="3" applyFont="1" applyBorder="1" applyAlignment="1">
      <alignment horizontal="left" vertical="top" shrinkToFit="1"/>
    </xf>
    <xf numFmtId="0" fontId="20" fillId="0" borderId="7" xfId="3" applyFont="1" applyBorder="1" applyAlignment="1">
      <alignment horizontal="left" vertical="center" wrapText="1"/>
    </xf>
    <xf numFmtId="0" fontId="20" fillId="0" borderId="8" xfId="3" applyFont="1" applyBorder="1" applyAlignment="1">
      <alignment horizontal="left" vertical="center" wrapText="1"/>
    </xf>
    <xf numFmtId="0" fontId="15" fillId="0" borderId="30" xfId="3" applyFont="1" applyBorder="1" applyAlignment="1">
      <alignment vertical="top" wrapText="1" shrinkToFit="1"/>
    </xf>
    <xf numFmtId="0" fontId="15" fillId="0" borderId="62" xfId="3" applyFont="1" applyBorder="1" applyAlignment="1">
      <alignment vertical="top" wrapText="1" shrinkToFit="1"/>
    </xf>
    <xf numFmtId="0" fontId="15" fillId="0" borderId="43" xfId="3" applyFont="1" applyBorder="1" applyAlignment="1">
      <alignment vertical="top" shrinkToFit="1"/>
    </xf>
    <xf numFmtId="0" fontId="15" fillId="0" borderId="32" xfId="3" applyFont="1" applyBorder="1" applyAlignment="1">
      <alignment horizontal="left" vertical="center" wrapText="1"/>
    </xf>
    <xf numFmtId="0" fontId="15" fillId="0" borderId="70" xfId="3" applyFont="1" applyBorder="1" applyAlignment="1">
      <alignment vertical="center" wrapText="1"/>
    </xf>
    <xf numFmtId="0" fontId="15" fillId="0" borderId="71" xfId="3" applyFont="1" applyBorder="1" applyAlignment="1">
      <alignment vertical="center" wrapText="1"/>
    </xf>
    <xf numFmtId="0" fontId="15" fillId="0" borderId="7" xfId="3" applyFont="1" applyBorder="1" applyAlignment="1">
      <alignment vertical="center" wrapText="1"/>
    </xf>
    <xf numFmtId="0" fontId="15" fillId="0" borderId="8" xfId="3" applyFont="1" applyBorder="1" applyAlignment="1">
      <alignment vertical="center" wrapText="1"/>
    </xf>
    <xf numFmtId="0" fontId="15" fillId="0" borderId="39" xfId="3" applyFont="1" applyBorder="1" applyAlignment="1">
      <alignment horizontal="left" vertical="top" wrapText="1"/>
    </xf>
    <xf numFmtId="0" fontId="15" fillId="0" borderId="55" xfId="3" applyFont="1" applyBorder="1" applyAlignment="1">
      <alignment horizontal="left" vertical="top" wrapText="1"/>
    </xf>
    <xf numFmtId="176" fontId="15" fillId="0" borderId="75" xfId="3" applyNumberFormat="1" applyFont="1" applyBorder="1" applyAlignment="1">
      <alignment horizontal="center" vertical="center"/>
    </xf>
    <xf numFmtId="0" fontId="15" fillId="0" borderId="21" xfId="3" applyFont="1" applyBorder="1" applyAlignment="1">
      <alignment horizontal="left" vertical="center" wrapText="1"/>
    </xf>
    <xf numFmtId="0" fontId="25" fillId="0" borderId="0" xfId="0" applyFont="1" applyAlignment="1" applyProtection="1">
      <alignment horizontal="right" vertical="center"/>
      <protection locked="0"/>
    </xf>
    <xf numFmtId="0" fontId="15" fillId="3" borderId="23" xfId="3" applyFont="1" applyFill="1" applyBorder="1" applyAlignment="1">
      <alignment horizontal="center" vertical="center"/>
    </xf>
    <xf numFmtId="0" fontId="15" fillId="3" borderId="24" xfId="3" applyFont="1" applyFill="1" applyBorder="1" applyAlignment="1">
      <alignment horizontal="center" vertical="center"/>
    </xf>
    <xf numFmtId="0" fontId="15" fillId="3" borderId="25" xfId="3" applyFont="1" applyFill="1" applyBorder="1" applyAlignment="1">
      <alignment horizontal="center" vertical="center"/>
    </xf>
    <xf numFmtId="0" fontId="15" fillId="3" borderId="22" xfId="3" applyFont="1" applyFill="1" applyBorder="1" applyAlignment="1">
      <alignment horizontal="center" vertical="center"/>
    </xf>
    <xf numFmtId="0" fontId="15" fillId="3" borderId="27" xfId="3" applyFont="1" applyFill="1" applyBorder="1" applyAlignment="1">
      <alignment horizontal="center" vertical="center" wrapText="1"/>
    </xf>
    <xf numFmtId="0" fontId="15" fillId="3" borderId="28" xfId="3" applyFont="1" applyFill="1" applyBorder="1" applyAlignment="1">
      <alignment horizontal="center" vertical="center" wrapText="1"/>
    </xf>
    <xf numFmtId="0" fontId="15" fillId="3" borderId="29" xfId="3" applyFont="1" applyFill="1" applyBorder="1" applyAlignment="1">
      <alignment horizontal="center" vertical="distributed" textRotation="255" justifyLastLine="1"/>
    </xf>
    <xf numFmtId="0" fontId="15" fillId="3" borderId="38" xfId="3" applyFont="1" applyFill="1" applyBorder="1" applyAlignment="1">
      <alignment horizontal="center" vertical="distributed" textRotation="255" justifyLastLine="1"/>
    </xf>
    <xf numFmtId="0" fontId="15" fillId="3" borderId="64" xfId="3" applyFont="1" applyFill="1" applyBorder="1" applyAlignment="1">
      <alignment horizontal="center" vertical="distributed" textRotation="255" justifyLastLine="1"/>
    </xf>
    <xf numFmtId="0" fontId="15" fillId="0" borderId="33" xfId="3" applyFont="1" applyBorder="1" applyAlignment="1">
      <alignment vertical="center" wrapText="1"/>
    </xf>
    <xf numFmtId="0" fontId="15" fillId="0" borderId="34" xfId="3" applyFont="1" applyBorder="1" applyAlignment="1">
      <alignment vertical="center" wrapText="1"/>
    </xf>
    <xf numFmtId="0" fontId="15" fillId="0" borderId="55" xfId="3" applyFont="1" applyBorder="1" applyAlignment="1">
      <alignment horizontal="left" vertical="top" shrinkToFit="1"/>
    </xf>
    <xf numFmtId="0" fontId="15" fillId="0" borderId="60" xfId="3" applyFont="1" applyBorder="1" applyAlignment="1">
      <alignment vertical="top" wrapText="1"/>
    </xf>
    <xf numFmtId="0" fontId="15" fillId="0" borderId="62" xfId="3" applyFont="1" applyBorder="1" applyAlignment="1">
      <alignment vertical="top" wrapText="1"/>
    </xf>
    <xf numFmtId="0" fontId="15" fillId="0" borderId="36" xfId="3" applyFont="1" applyBorder="1" applyAlignment="1">
      <alignment horizontal="center" vertical="center" wrapText="1"/>
    </xf>
    <xf numFmtId="0" fontId="15" fillId="0" borderId="41" xfId="3" applyFont="1" applyBorder="1" applyAlignment="1">
      <alignment horizontal="center" vertical="center" wrapText="1"/>
    </xf>
    <xf numFmtId="0" fontId="10" fillId="0" borderId="17" xfId="0" applyFont="1" applyBorder="1" applyAlignment="1">
      <alignment horizontal="right" vertical="center"/>
    </xf>
    <xf numFmtId="0" fontId="10" fillId="0" borderId="18" xfId="0" applyFont="1" applyBorder="1" applyAlignment="1">
      <alignment horizontal="right" vertical="center"/>
    </xf>
    <xf numFmtId="177" fontId="7" fillId="0" borderId="20" xfId="2" applyNumberFormat="1" applyFont="1" applyBorder="1" applyAlignment="1">
      <alignment horizontal="right" vertical="center"/>
    </xf>
    <xf numFmtId="177" fontId="7" fillId="0" borderId="0" xfId="2" applyNumberFormat="1" applyFont="1" applyBorder="1" applyAlignment="1">
      <alignment horizontal="right" vertical="center"/>
    </xf>
    <xf numFmtId="177" fontId="7" fillId="0" borderId="18" xfId="2" applyNumberFormat="1" applyFont="1" applyBorder="1" applyAlignment="1">
      <alignment horizontal="right" vertical="center"/>
    </xf>
    <xf numFmtId="0" fontId="11" fillId="2" borderId="2" xfId="0" applyFont="1" applyFill="1" applyBorder="1" applyAlignment="1">
      <alignment horizontal="center" vertical="center"/>
    </xf>
    <xf numFmtId="0" fontId="11" fillId="2" borderId="12" xfId="0" applyFont="1" applyFill="1" applyBorder="1" applyAlignment="1">
      <alignment horizontal="center" vertical="center"/>
    </xf>
    <xf numFmtId="38" fontId="12" fillId="2" borderId="10" xfId="2" applyFont="1" applyFill="1" applyBorder="1" applyAlignment="1">
      <alignment horizontal="right" vertical="center"/>
    </xf>
    <xf numFmtId="38" fontId="12" fillId="2" borderId="11" xfId="2" applyFont="1" applyFill="1" applyBorder="1" applyAlignment="1">
      <alignment horizontal="right" vertical="center"/>
    </xf>
    <xf numFmtId="38" fontId="12" fillId="2" borderId="12" xfId="2" applyFont="1" applyFill="1" applyBorder="1" applyAlignment="1">
      <alignment horizontal="right" vertical="center"/>
    </xf>
    <xf numFmtId="0" fontId="3" fillId="2" borderId="16" xfId="0" applyFont="1" applyFill="1" applyBorder="1" applyAlignment="1">
      <alignment horizontal="center" vertical="center"/>
    </xf>
    <xf numFmtId="0" fontId="3" fillId="2" borderId="9" xfId="0" applyFont="1" applyFill="1" applyBorder="1" applyAlignment="1">
      <alignment horizontal="center" vertical="center"/>
    </xf>
    <xf numFmtId="38" fontId="8" fillId="2" borderId="7" xfId="2" applyFont="1" applyFill="1" applyBorder="1" applyAlignment="1">
      <alignment horizontal="right" vertical="center"/>
    </xf>
    <xf numFmtId="38" fontId="8" fillId="2" borderId="8" xfId="2" applyFont="1" applyFill="1" applyBorder="1" applyAlignment="1">
      <alignment horizontal="right" vertical="center"/>
    </xf>
    <xf numFmtId="38" fontId="8" fillId="2" borderId="9" xfId="2" applyFont="1" applyFill="1" applyBorder="1" applyAlignment="1">
      <alignment horizontal="right" vertical="center"/>
    </xf>
    <xf numFmtId="0" fontId="9" fillId="0" borderId="16" xfId="0" applyFont="1" applyBorder="1" applyAlignment="1">
      <alignment horizontal="center" vertical="center"/>
    </xf>
    <xf numFmtId="0" fontId="9" fillId="0" borderId="9" xfId="0" applyFont="1" applyBorder="1" applyAlignment="1">
      <alignment horizontal="center" vertical="center"/>
    </xf>
    <xf numFmtId="38" fontId="7" fillId="0" borderId="7" xfId="2" applyFont="1" applyBorder="1" applyAlignment="1">
      <alignment horizontal="right" vertical="center"/>
    </xf>
    <xf numFmtId="38" fontId="7" fillId="0" borderId="8" xfId="2" applyFont="1" applyBorder="1" applyAlignment="1">
      <alignment horizontal="right" vertical="center"/>
    </xf>
    <xf numFmtId="38" fontId="7" fillId="0" borderId="9" xfId="2" applyFont="1" applyBorder="1" applyAlignment="1">
      <alignment horizontal="right" vertical="center"/>
    </xf>
    <xf numFmtId="0" fontId="3" fillId="0" borderId="16" xfId="0" applyFont="1" applyBorder="1">
      <alignment vertical="center"/>
    </xf>
    <xf numFmtId="0" fontId="3" fillId="0" borderId="9" xfId="0" applyFont="1" applyBorder="1">
      <alignment vertical="center"/>
    </xf>
    <xf numFmtId="0" fontId="3" fillId="0" borderId="19" xfId="0" applyFont="1" applyBorder="1" applyAlignment="1">
      <alignment horizontal="center" vertical="center"/>
    </xf>
    <xf numFmtId="0" fontId="3" fillId="0" borderId="15" xfId="0" applyFont="1" applyBorder="1" applyAlignment="1">
      <alignment horizontal="center" vertical="center"/>
    </xf>
    <xf numFmtId="38" fontId="7" fillId="0" borderId="13" xfId="2" applyFont="1" applyFill="1" applyBorder="1" applyAlignment="1">
      <alignment horizontal="right" vertical="center"/>
    </xf>
    <xf numFmtId="38" fontId="7" fillId="0" borderId="14" xfId="2" applyFont="1" applyFill="1" applyBorder="1" applyAlignment="1">
      <alignment horizontal="right" vertical="center"/>
    </xf>
    <xf numFmtId="38" fontId="7" fillId="0" borderId="15" xfId="2" applyFont="1" applyFill="1" applyBorder="1" applyAlignment="1">
      <alignment horizontal="right" vertical="center"/>
    </xf>
    <xf numFmtId="0" fontId="3" fillId="0" borderId="16" xfId="0" applyFont="1" applyBorder="1" applyAlignment="1">
      <alignment horizontal="left" vertical="center"/>
    </xf>
    <xf numFmtId="0" fontId="3" fillId="0" borderId="9" xfId="0" applyFont="1" applyBorder="1" applyAlignment="1">
      <alignment horizontal="left"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38" fontId="7" fillId="0" borderId="13" xfId="2" applyFont="1" applyBorder="1" applyAlignment="1">
      <alignment horizontal="right" vertical="center"/>
    </xf>
    <xf numFmtId="38" fontId="7" fillId="0" borderId="14" xfId="2" applyFont="1" applyBorder="1" applyAlignment="1">
      <alignment horizontal="right" vertical="center"/>
    </xf>
    <xf numFmtId="38" fontId="7" fillId="0" borderId="15" xfId="2" applyFont="1" applyBorder="1" applyAlignment="1">
      <alignment horizontal="righ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0" fillId="0" borderId="0" xfId="0" applyAlignment="1">
      <alignment horizontal="center" vertical="center"/>
    </xf>
    <xf numFmtId="0" fontId="0" fillId="0" borderId="0" xfId="0" applyAlignment="1">
      <alignment horizontal="left" vertical="center"/>
    </xf>
    <xf numFmtId="0" fontId="13" fillId="0" borderId="0" xfId="0" applyFont="1" applyAlignment="1">
      <alignment horizontal="right" vertical="center"/>
    </xf>
    <xf numFmtId="0" fontId="4" fillId="0" borderId="5" xfId="0" applyFont="1" applyBorder="1" applyAlignment="1">
      <alignment horizontal="left" vertical="center"/>
    </xf>
    <xf numFmtId="0" fontId="4" fillId="0" borderId="6" xfId="0" applyFont="1" applyBorder="1" applyAlignment="1">
      <alignment horizontal="left" vertical="center"/>
    </xf>
    <xf numFmtId="0" fontId="15" fillId="3" borderId="91" xfId="3" applyFont="1" applyFill="1" applyBorder="1" applyAlignment="1">
      <alignment horizontal="center" vertical="center" wrapText="1"/>
    </xf>
    <xf numFmtId="0" fontId="15" fillId="3" borderId="92" xfId="3" applyFont="1" applyFill="1" applyBorder="1" applyAlignment="1">
      <alignment horizontal="center" vertical="center" wrapText="1"/>
    </xf>
    <xf numFmtId="176" fontId="15" fillId="0" borderId="100" xfId="3" applyNumberFormat="1" applyFont="1" applyBorder="1" applyAlignment="1">
      <alignment horizontal="center" vertical="center"/>
    </xf>
    <xf numFmtId="176" fontId="15" fillId="0" borderId="102" xfId="3" applyNumberFormat="1" applyFont="1" applyBorder="1" applyAlignment="1">
      <alignment horizontal="center" vertical="center"/>
    </xf>
    <xf numFmtId="176" fontId="15" fillId="0" borderId="104" xfId="3" applyNumberFormat="1" applyFont="1" applyBorder="1" applyAlignment="1">
      <alignment horizontal="center" vertical="center"/>
    </xf>
    <xf numFmtId="179" fontId="24" fillId="0" borderId="36" xfId="3" applyNumberFormat="1" applyFont="1" applyBorder="1" applyAlignment="1">
      <alignment horizontal="center" vertical="center"/>
    </xf>
    <xf numFmtId="179" fontId="24" fillId="0" borderId="41" xfId="3" applyNumberFormat="1" applyFont="1" applyBorder="1" applyAlignment="1">
      <alignment horizontal="center" vertical="center"/>
    </xf>
    <xf numFmtId="179" fontId="24" fillId="0" borderId="49" xfId="3" applyNumberFormat="1" applyFont="1" applyBorder="1" applyAlignment="1">
      <alignment horizontal="center" vertical="center"/>
    </xf>
    <xf numFmtId="176" fontId="15" fillId="0" borderId="94" xfId="3" applyNumberFormat="1" applyFont="1" applyBorder="1" applyAlignment="1">
      <alignment horizontal="center" vertical="center"/>
    </xf>
    <xf numFmtId="176" fontId="15" fillId="0" borderId="96" xfId="3" applyNumberFormat="1" applyFont="1" applyBorder="1" applyAlignment="1">
      <alignment horizontal="center" vertical="center"/>
    </xf>
    <xf numFmtId="176" fontId="15" fillId="0" borderId="98" xfId="3" applyNumberFormat="1" applyFont="1" applyBorder="1" applyAlignment="1">
      <alignment horizontal="center" vertical="center"/>
    </xf>
    <xf numFmtId="179" fontId="15" fillId="0" borderId="94" xfId="3" applyNumberFormat="1" applyFont="1" applyBorder="1" applyAlignment="1">
      <alignment horizontal="center" vertical="center" wrapText="1"/>
    </xf>
    <xf numFmtId="179" fontId="15" fillId="0" borderId="96" xfId="3" applyNumberFormat="1" applyFont="1" applyBorder="1" applyAlignment="1">
      <alignment horizontal="center" vertical="center" wrapText="1"/>
    </xf>
    <xf numFmtId="179" fontId="24" fillId="0" borderId="36" xfId="3" applyNumberFormat="1" applyFont="1" applyBorder="1" applyAlignment="1">
      <alignment horizontal="center" vertical="center" wrapText="1"/>
    </xf>
    <xf numFmtId="176" fontId="15" fillId="0" borderId="113" xfId="3" applyNumberFormat="1" applyFont="1" applyBorder="1" applyAlignment="1">
      <alignment horizontal="center" vertical="center"/>
    </xf>
    <xf numFmtId="179" fontId="24" fillId="0" borderId="89" xfId="3" applyNumberFormat="1" applyFont="1" applyBorder="1" applyAlignment="1">
      <alignment horizontal="center" vertical="center"/>
    </xf>
    <xf numFmtId="0" fontId="25" fillId="0" borderId="0" xfId="0" applyFont="1" applyAlignment="1">
      <alignment vertical="center" wrapText="1"/>
    </xf>
  </cellXfs>
  <cellStyles count="4">
    <cellStyle name="パーセント" xfId="1" builtinId="5"/>
    <cellStyle name="桁区切り" xfId="2" builtinId="6"/>
    <cellStyle name="標準" xfId="0" builtinId="0"/>
    <cellStyle name="標準 2" xfId="3" xr:uid="{00000000-0005-0000-0000-000003000000}"/>
  </cellStyles>
  <dxfs count="0"/>
  <tableStyles count="0" defaultTableStyle="TableStyleMedium2" defaultPivotStyle="PivotStyleLight16"/>
  <colors>
    <mruColors>
      <color rgb="FF99FF99"/>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1447800</xdr:colOff>
      <xdr:row>10</xdr:row>
      <xdr:rowOff>66675</xdr:rowOff>
    </xdr:from>
    <xdr:to>
      <xdr:col>6</xdr:col>
      <xdr:colOff>257175</xdr:colOff>
      <xdr:row>12</xdr:row>
      <xdr:rowOff>104775</xdr:rowOff>
    </xdr:to>
    <xdr:sp macro="" textlink="">
      <xdr:nvSpPr>
        <xdr:cNvPr id="2" name="Rectangle 1">
          <a:extLst>
            <a:ext uri="{FF2B5EF4-FFF2-40B4-BE49-F238E27FC236}">
              <a16:creationId xmlns:a16="http://schemas.microsoft.com/office/drawing/2014/main" id="{00000000-0008-0000-0000-000002000000}"/>
            </a:ext>
          </a:extLst>
        </xdr:cNvPr>
        <xdr:cNvSpPr>
          <a:spLocks noChangeArrowheads="1"/>
        </xdr:cNvSpPr>
      </xdr:nvSpPr>
      <xdr:spPr bwMode="auto">
        <a:xfrm>
          <a:off x="1695450" y="2447925"/>
          <a:ext cx="5876925" cy="3810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ctr" upright="1"/>
        <a:lstStyle/>
        <a:p>
          <a:pPr algn="ctr" rtl="0">
            <a:defRPr sz="1000"/>
          </a:pPr>
          <a:r>
            <a:rPr lang="ja-JP" altLang="en-US" sz="1800" b="0" i="0" u="none" strike="noStrike" baseline="0">
              <a:solidFill>
                <a:srgbClr val="000000"/>
              </a:solidFill>
              <a:latin typeface="ＭＳ Ｐゴシック"/>
              <a:ea typeface="ＭＳ Ｐゴシック"/>
            </a:rPr>
            <a:t>工　　事　　費　　内　　訳　　書</a:t>
          </a:r>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285750</xdr:colOff>
      <xdr:row>7</xdr:row>
      <xdr:rowOff>161925</xdr:rowOff>
    </xdr:from>
    <xdr:to>
      <xdr:col>4</xdr:col>
      <xdr:colOff>1076325</xdr:colOff>
      <xdr:row>10</xdr:row>
      <xdr:rowOff>28575</xdr:rowOff>
    </xdr:to>
    <xdr:sp macro="" textlink="">
      <xdr:nvSpPr>
        <xdr:cNvPr id="2" name="Rectangle 1">
          <a:extLst>
            <a:ext uri="{FF2B5EF4-FFF2-40B4-BE49-F238E27FC236}">
              <a16:creationId xmlns:a16="http://schemas.microsoft.com/office/drawing/2014/main" id="{00000000-0008-0000-0100-000002000000}"/>
            </a:ext>
          </a:extLst>
        </xdr:cNvPr>
        <xdr:cNvSpPr>
          <a:spLocks noChangeArrowheads="1"/>
        </xdr:cNvSpPr>
      </xdr:nvSpPr>
      <xdr:spPr bwMode="auto">
        <a:xfrm>
          <a:off x="1514475" y="1857375"/>
          <a:ext cx="3914775" cy="3810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t" upright="1"/>
        <a:lstStyle/>
        <a:p>
          <a:pPr algn="l" rtl="0">
            <a:defRPr sz="1000"/>
          </a:pPr>
          <a:r>
            <a:rPr lang="ja-JP" altLang="en-US" sz="1800" b="0" i="0" u="none" strike="noStrike" baseline="0">
              <a:solidFill>
                <a:srgbClr val="000000"/>
              </a:solidFill>
              <a:latin typeface="ＭＳ Ｐゴシック"/>
              <a:ea typeface="ＭＳ Ｐゴシック"/>
            </a:rPr>
            <a:t> 　  工　　事　　費　　内　　訳　　書</a:t>
          </a:r>
          <a:endParaRPr lang="ja-JP" altLang="en-US"/>
        </a:p>
      </xdr:txBody>
    </xdr:sp>
    <xdr:clientData/>
  </xdr:twoCellAnchor>
  <xdr:twoCellAnchor>
    <xdr:from>
      <xdr:col>0</xdr:col>
      <xdr:colOff>190500</xdr:colOff>
      <xdr:row>21</xdr:row>
      <xdr:rowOff>38100</xdr:rowOff>
    </xdr:from>
    <xdr:to>
      <xdr:col>5</xdr:col>
      <xdr:colOff>581025</xdr:colOff>
      <xdr:row>32</xdr:row>
      <xdr:rowOff>228600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190500" y="4848225"/>
          <a:ext cx="6638925" cy="2914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（記載方法）</a:t>
          </a:r>
          <a:endParaRPr kumimoji="1" lang="en-US" altLang="ja-JP" sz="1100"/>
        </a:p>
        <a:p>
          <a:r>
            <a:rPr kumimoji="1" lang="ja-JP" altLang="en-US" sz="1100"/>
            <a:t>・日付は応札日を記載すること。</a:t>
          </a:r>
          <a:endParaRPr kumimoji="1" lang="en-US" altLang="ja-JP" sz="1100"/>
        </a:p>
        <a:p>
          <a:r>
            <a:rPr kumimoji="1" lang="ja-JP" altLang="en-US" sz="1100"/>
            <a:t>・代理による紙入札の場合は、代理人氏名も記載すること。</a:t>
          </a:r>
          <a:endParaRPr kumimoji="1" lang="en-US" altLang="ja-JP" sz="1100"/>
        </a:p>
        <a:p>
          <a:r>
            <a:rPr kumimoji="1" lang="ja-JP" altLang="en-US" sz="1100"/>
            <a:t>・工事名、工事場所は指名通知書又は公告文に基づき記載すること。</a:t>
          </a:r>
          <a:endParaRPr kumimoji="1" lang="en-US" altLang="ja-JP" sz="1100"/>
        </a:p>
        <a:p>
          <a:r>
            <a:rPr kumimoji="1" lang="ja-JP" altLang="en-US" sz="1100"/>
            <a:t>・「工種等」は、科目別内訳（直接仮設工事、コンクリート工事、型枠工事</a:t>
          </a:r>
          <a:r>
            <a:rPr lang="ja-JP" altLang="en-US">
              <a:effectLst/>
            </a:rPr>
            <a:t>など）を記載すること。</a:t>
          </a:r>
          <a:endParaRPr kumimoji="1" lang="en-US" altLang="ja-JP" sz="1100"/>
        </a:p>
        <a:p>
          <a:r>
            <a:rPr kumimoji="1" lang="ja-JP" altLang="en-US" sz="1100"/>
            <a:t>・「割合」欄には直接工事費に対する工事ごとの割合（％）を記載すること。</a:t>
          </a:r>
          <a:endParaRPr kumimoji="1" lang="en-US" altLang="ja-JP" sz="1100"/>
        </a:p>
        <a:p>
          <a:r>
            <a:rPr kumimoji="1" lang="ja-JP" altLang="en-US" sz="1100"/>
            <a:t>・「工事価格」と「入札書記載金額」は、原則一致させること。どうしても調整が必要な場合には、「経費</a:t>
          </a:r>
          <a:endParaRPr kumimoji="1" lang="en-US" altLang="ja-JP" sz="1100"/>
        </a:p>
        <a:p>
          <a:r>
            <a:rPr kumimoji="1" lang="ja-JP" altLang="en-US" sz="1100"/>
            <a:t>　減額調整額」欄で調整すること。</a:t>
          </a:r>
          <a:endParaRPr kumimoji="1" lang="en-US" altLang="ja-JP" sz="1100"/>
        </a:p>
        <a:p>
          <a:endParaRPr kumimoji="1" lang="en-US" altLang="ja-JP" sz="1100"/>
        </a:p>
        <a:p>
          <a:r>
            <a:rPr kumimoji="1" lang="en-US" altLang="ja-JP" sz="1100" b="1">
              <a:solidFill>
                <a:srgbClr val="FF0000"/>
              </a:solidFill>
            </a:rPr>
            <a:t>※</a:t>
          </a:r>
          <a:r>
            <a:rPr kumimoji="1" lang="ja-JP" altLang="en-US" sz="1100" b="1">
              <a:solidFill>
                <a:srgbClr val="FF0000"/>
              </a:solidFill>
            </a:rPr>
            <a:t>以下の場合は、入札無効の対象となるので、十分注意すること。</a:t>
          </a:r>
          <a:endParaRPr kumimoji="1" lang="en-US" altLang="ja-JP" sz="1100" b="1">
            <a:solidFill>
              <a:srgbClr val="FF0000"/>
            </a:solidFill>
          </a:endParaRPr>
        </a:p>
        <a:p>
          <a:r>
            <a:rPr kumimoji="1" lang="ja-JP" altLang="en-US" sz="1100" b="1">
              <a:solidFill>
                <a:srgbClr val="FF0000"/>
              </a:solidFill>
            </a:rPr>
            <a:t>・「入札書記載金額」と、実際の入札金額が著しく異なる場合。</a:t>
          </a:r>
          <a:endParaRPr kumimoji="1" lang="en-US" altLang="ja-JP" sz="1100" b="1">
            <a:solidFill>
              <a:srgbClr val="FF0000"/>
            </a:solidFill>
          </a:endParaRPr>
        </a:p>
        <a:p>
          <a:r>
            <a:rPr kumimoji="1" lang="ja-JP" altLang="en-US" sz="1100" b="1">
              <a:solidFill>
                <a:srgbClr val="FF0000"/>
              </a:solidFill>
            </a:rPr>
            <a:t>・「日付」、「工事名」、「工事場所」などの記載内容に不備がある場合。</a:t>
          </a:r>
          <a:endParaRPr kumimoji="1" lang="en-US" altLang="ja-JP" sz="1100" b="1">
            <a:solidFill>
              <a:srgbClr val="FF0000"/>
            </a:solidFill>
          </a:endParaRPr>
        </a:p>
        <a:p>
          <a:r>
            <a:rPr kumimoji="1" lang="ja-JP" altLang="en-US" sz="1100" b="1">
              <a:solidFill>
                <a:srgbClr val="FF0000"/>
              </a:solidFill>
            </a:rPr>
            <a:t>・積算の内訳を記載していない場合</a:t>
          </a:r>
          <a:endParaRPr kumimoji="1" lang="en-US" altLang="ja-JP" sz="1100" b="1">
            <a:solidFill>
              <a:srgbClr val="FF0000"/>
            </a:solidFill>
          </a:endParaRPr>
        </a:p>
        <a:p>
          <a:endParaRPr kumimoji="1" lang="en-US" altLang="ja-JP" sz="1100" b="1">
            <a:solidFill>
              <a:srgbClr val="FF0000"/>
            </a:solidFill>
          </a:endParaRPr>
        </a:p>
        <a:p>
          <a:endParaRPr kumimoji="1" lang="en-US" altLang="ja-JP" sz="1100"/>
        </a:p>
        <a:p>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4</xdr:col>
      <xdr:colOff>1390650</xdr:colOff>
      <xdr:row>13</xdr:row>
      <xdr:rowOff>36235</xdr:rowOff>
    </xdr:from>
    <xdr:ext cx="2028825" cy="622854"/>
    <xdr:sp macro="" textlink="">
      <xdr:nvSpPr>
        <xdr:cNvPr id="2" name="四角形吹き出し 1">
          <a:extLst>
            <a:ext uri="{FF2B5EF4-FFF2-40B4-BE49-F238E27FC236}">
              <a16:creationId xmlns:a16="http://schemas.microsoft.com/office/drawing/2014/main" id="{00000000-0008-0000-0200-000002000000}"/>
            </a:ext>
          </a:extLst>
        </xdr:cNvPr>
        <xdr:cNvSpPr/>
      </xdr:nvSpPr>
      <xdr:spPr bwMode="auto">
        <a:xfrm>
          <a:off x="5334000" y="3084235"/>
          <a:ext cx="2028825" cy="622854"/>
        </a:xfrm>
        <a:prstGeom prst="wedgeRectCallout">
          <a:avLst>
            <a:gd name="adj1" fmla="val 75513"/>
            <a:gd name="adj2" fmla="val -41994"/>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ctr"/>
          <a:r>
            <a:rPr kumimoji="1" lang="ja-JP" altLang="en-US" sz="1100">
              <a:latin typeface="ＭＳ ゴシック" panose="020B0609070205080204" pitchFamily="49" charset="-128"/>
              <a:ea typeface="ＭＳ ゴシック" panose="020B0609070205080204" pitchFamily="49" charset="-128"/>
            </a:rPr>
            <a:t>自己採点が過大である場合</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８を採用</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twoCellAnchor>
    <xdr:from>
      <xdr:col>6</xdr:col>
      <xdr:colOff>485775</xdr:colOff>
      <xdr:row>7</xdr:row>
      <xdr:rowOff>190501</xdr:rowOff>
    </xdr:from>
    <xdr:to>
      <xdr:col>9</xdr:col>
      <xdr:colOff>9525</xdr:colOff>
      <xdr:row>9</xdr:row>
      <xdr:rowOff>47625</xdr:rowOff>
    </xdr:to>
    <xdr:sp macro="" textlink="">
      <xdr:nvSpPr>
        <xdr:cNvPr id="3" name="楕円 2">
          <a:extLst>
            <a:ext uri="{FF2B5EF4-FFF2-40B4-BE49-F238E27FC236}">
              <a16:creationId xmlns:a16="http://schemas.microsoft.com/office/drawing/2014/main" id="{00000000-0008-0000-0200-000003000000}"/>
            </a:ext>
          </a:extLst>
        </xdr:cNvPr>
        <xdr:cNvSpPr/>
      </xdr:nvSpPr>
      <xdr:spPr bwMode="auto">
        <a:xfrm>
          <a:off x="7800975" y="1838326"/>
          <a:ext cx="809625" cy="352424"/>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847725</xdr:colOff>
      <xdr:row>31</xdr:row>
      <xdr:rowOff>230294</xdr:rowOff>
    </xdr:from>
    <xdr:ext cx="2876549" cy="806237"/>
    <xdr:sp macro="" textlink="">
      <xdr:nvSpPr>
        <xdr:cNvPr id="4" name="四角形吹き出し 3">
          <a:extLst>
            <a:ext uri="{FF2B5EF4-FFF2-40B4-BE49-F238E27FC236}">
              <a16:creationId xmlns:a16="http://schemas.microsoft.com/office/drawing/2014/main" id="{00000000-0008-0000-0200-000004000000}"/>
            </a:ext>
          </a:extLst>
        </xdr:cNvPr>
        <xdr:cNvSpPr/>
      </xdr:nvSpPr>
      <xdr:spPr bwMode="auto">
        <a:xfrm>
          <a:off x="4791075" y="7869344"/>
          <a:ext cx="2876549" cy="806237"/>
        </a:xfrm>
        <a:prstGeom prst="wedgeRectCallout">
          <a:avLst>
            <a:gd name="adj1" fmla="val 64878"/>
            <a:gd name="adj2" fmla="val -110549"/>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　自己採点が過小である場合</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自己採点の０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４を採用</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６は採用しない）</a:t>
          </a:r>
        </a:p>
      </xdr:txBody>
    </xdr:sp>
    <xdr:clientData/>
  </xdr:oneCellAnchor>
  <xdr:twoCellAnchor>
    <xdr:from>
      <xdr:col>8</xdr:col>
      <xdr:colOff>19050</xdr:colOff>
      <xdr:row>28</xdr:row>
      <xdr:rowOff>76200</xdr:rowOff>
    </xdr:from>
    <xdr:to>
      <xdr:col>9</xdr:col>
      <xdr:colOff>638175</xdr:colOff>
      <xdr:row>31</xdr:row>
      <xdr:rowOff>9525</xdr:rowOff>
    </xdr:to>
    <xdr:sp macro="" textlink="">
      <xdr:nvSpPr>
        <xdr:cNvPr id="5" name="楕円 4">
          <a:extLst>
            <a:ext uri="{FF2B5EF4-FFF2-40B4-BE49-F238E27FC236}">
              <a16:creationId xmlns:a16="http://schemas.microsoft.com/office/drawing/2014/main" id="{00000000-0008-0000-0200-000005000000}"/>
            </a:ext>
          </a:extLst>
        </xdr:cNvPr>
        <xdr:cNvSpPr/>
      </xdr:nvSpPr>
      <xdr:spPr bwMode="auto">
        <a:xfrm>
          <a:off x="8191500" y="6972300"/>
          <a:ext cx="1047750" cy="676275"/>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3</xdr:col>
      <xdr:colOff>114299</xdr:colOff>
      <xdr:row>22</xdr:row>
      <xdr:rowOff>135072</xdr:rowOff>
    </xdr:from>
    <xdr:ext cx="4876801" cy="1488908"/>
    <xdr:sp macro="" textlink="">
      <xdr:nvSpPr>
        <xdr:cNvPr id="6" name="角丸四角形吹き出し 5">
          <a:extLst>
            <a:ext uri="{FF2B5EF4-FFF2-40B4-BE49-F238E27FC236}">
              <a16:creationId xmlns:a16="http://schemas.microsoft.com/office/drawing/2014/main" id="{00000000-0008-0000-0200-000006000000}"/>
            </a:ext>
          </a:extLst>
        </xdr:cNvPr>
        <xdr:cNvSpPr/>
      </xdr:nvSpPr>
      <xdr:spPr bwMode="auto">
        <a:xfrm>
          <a:off x="2247899" y="5573847"/>
          <a:ext cx="4876801" cy="1488908"/>
        </a:xfrm>
        <a:prstGeom prst="wedgeRoundRectCallout">
          <a:avLst>
            <a:gd name="adj1" fmla="val 62378"/>
            <a:gd name="adj2" fmla="val -59729"/>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a:latin typeface="UD デジタル 教科書体 N-B" panose="02020700000000000000" pitchFamily="17" charset="-128"/>
              <a:ea typeface="UD デジタル 教科書体 N-B" panose="02020700000000000000" pitchFamily="17" charset="-128"/>
            </a:rPr>
            <a:t>　告示日から直前１年間に指名停止等を受けた期間の月数を記入。</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告示日　</a:t>
          </a:r>
          <a:r>
            <a:rPr kumimoji="1" lang="en-US" altLang="ja-JP" sz="1100">
              <a:latin typeface="UD デジタル 教科書体 N-B" panose="02020700000000000000" pitchFamily="17" charset="-128"/>
              <a:ea typeface="UD デジタル 教科書体 N-B" panose="02020700000000000000" pitchFamily="17" charset="-128"/>
            </a:rPr>
            <a:t>R2.6.15</a:t>
          </a:r>
        </a:p>
        <a:p>
          <a:pPr algn="l"/>
          <a:r>
            <a:rPr kumimoji="1" lang="ja-JP" altLang="en-US" sz="1100">
              <a:latin typeface="UD デジタル 教科書体 N-B" panose="02020700000000000000" pitchFamily="17" charset="-128"/>
              <a:ea typeface="UD デジタル 教科書体 N-B" panose="02020700000000000000" pitchFamily="17" charset="-128"/>
            </a:rPr>
            <a:t>　指名停止期間</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R1.6.15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R1.7.20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rPr>
            <a:t>2</a:t>
          </a:r>
          <a:r>
            <a:rPr kumimoji="1" lang="ja-JP" altLang="en-US" sz="1100">
              <a:solidFill>
                <a:sysClr val="windowText" lastClr="000000"/>
              </a:solidFill>
              <a:latin typeface="UD デジタル 教科書体 N-B" panose="02020700000000000000" pitchFamily="17" charset="-128"/>
              <a:ea typeface="UD デジタル 教科書体 N-B" panose="02020700000000000000" pitchFamily="17" charset="-128"/>
            </a:rPr>
            <a:t>か月</a:t>
          </a:r>
          <a:endPar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R1.6.15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R1.7.14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R1.7.15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R1.7.20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か月に満たない場合は</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か月とする。）</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6</xdr:col>
      <xdr:colOff>409575</xdr:colOff>
      <xdr:row>20</xdr:row>
      <xdr:rowOff>180975</xdr:rowOff>
    </xdr:from>
    <xdr:to>
      <xdr:col>8</xdr:col>
      <xdr:colOff>38099</xdr:colOff>
      <xdr:row>22</xdr:row>
      <xdr:rowOff>66675</xdr:rowOff>
    </xdr:to>
    <xdr:sp macro="" textlink="">
      <xdr:nvSpPr>
        <xdr:cNvPr id="7" name="楕円 6">
          <a:extLst>
            <a:ext uri="{FF2B5EF4-FFF2-40B4-BE49-F238E27FC236}">
              <a16:creationId xmlns:a16="http://schemas.microsoft.com/office/drawing/2014/main" id="{00000000-0008-0000-0200-000007000000}"/>
            </a:ext>
          </a:extLst>
        </xdr:cNvPr>
        <xdr:cNvSpPr/>
      </xdr:nvSpPr>
      <xdr:spPr bwMode="auto">
        <a:xfrm>
          <a:off x="7724775" y="5124450"/>
          <a:ext cx="485774" cy="381000"/>
        </a:xfrm>
        <a:prstGeom prst="ellipse">
          <a:avLst/>
        </a:prstGeom>
        <a:noFill/>
        <a:ln w="15875" cap="flat" cmpd="sng" algn="ctr">
          <a:solidFill>
            <a:srgbClr val="FF0000"/>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7</xdr:col>
      <xdr:colOff>35758</xdr:colOff>
      <xdr:row>1</xdr:row>
      <xdr:rowOff>9525</xdr:rowOff>
    </xdr:from>
    <xdr:ext cx="957185" cy="425822"/>
    <xdr:sp macro="" textlink="">
      <xdr:nvSpPr>
        <xdr:cNvPr id="8" name="テキスト ボックス 7">
          <a:extLst>
            <a:ext uri="{FF2B5EF4-FFF2-40B4-BE49-F238E27FC236}">
              <a16:creationId xmlns:a16="http://schemas.microsoft.com/office/drawing/2014/main" id="{00000000-0008-0000-0200-000008000000}"/>
            </a:ext>
          </a:extLst>
        </xdr:cNvPr>
        <xdr:cNvSpPr txBox="1"/>
      </xdr:nvSpPr>
      <xdr:spPr>
        <a:xfrm>
          <a:off x="7855783" y="219075"/>
          <a:ext cx="957185" cy="425822"/>
        </a:xfrm>
        <a:prstGeom prst="rect">
          <a:avLst/>
        </a:prstGeom>
        <a:solidFill>
          <a:schemeClr val="lt1"/>
        </a:solidFill>
        <a:ln w="25400"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0">
          <a:spAutoFit/>
        </a:bodyPr>
        <a:lstStyle/>
        <a:p>
          <a:pPr algn="ctr"/>
          <a:r>
            <a:rPr kumimoji="1" lang="ja-JP" altLang="en-US" sz="2000" b="1">
              <a:latin typeface="HG丸ｺﾞｼｯｸM-PRO" panose="020F0600000000000000" pitchFamily="50" charset="-128"/>
              <a:ea typeface="HG丸ｺﾞｼｯｸM-PRO" panose="020F0600000000000000" pitchFamily="50" charset="-128"/>
            </a:rPr>
            <a:t>記入例</a:t>
          </a:r>
        </a:p>
      </xdr:txBody>
    </xdr:sp>
    <xdr:clientData/>
  </xdr:oneCellAnchor>
  <xdr:twoCellAnchor>
    <xdr:from>
      <xdr:col>9</xdr:col>
      <xdr:colOff>123824</xdr:colOff>
      <xdr:row>2</xdr:row>
      <xdr:rowOff>123825</xdr:rowOff>
    </xdr:from>
    <xdr:to>
      <xdr:col>11</xdr:col>
      <xdr:colOff>819149</xdr:colOff>
      <xdr:row>5</xdr:row>
      <xdr:rowOff>19050</xdr:rowOff>
    </xdr:to>
    <xdr:sp macro="" textlink="">
      <xdr:nvSpPr>
        <xdr:cNvPr id="9" name="円形吹き出し 8">
          <a:extLst>
            <a:ext uri="{FF2B5EF4-FFF2-40B4-BE49-F238E27FC236}">
              <a16:creationId xmlns:a16="http://schemas.microsoft.com/office/drawing/2014/main" id="{00000000-0008-0000-0200-000009000000}"/>
            </a:ext>
          </a:extLst>
        </xdr:cNvPr>
        <xdr:cNvSpPr/>
      </xdr:nvSpPr>
      <xdr:spPr bwMode="auto">
        <a:xfrm>
          <a:off x="8724899" y="647700"/>
          <a:ext cx="1438275" cy="581025"/>
        </a:xfrm>
        <a:prstGeom prst="wedgeEllipseCallout">
          <a:avLst>
            <a:gd name="adj1" fmla="val -14211"/>
            <a:gd name="adj2" fmla="val 78893"/>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t>評価結果は</a:t>
          </a:r>
          <a:endParaRPr kumimoji="1" lang="en-US" altLang="ja-JP" sz="1100"/>
        </a:p>
        <a:p>
          <a:pPr algn="ctr"/>
          <a:r>
            <a:rPr kumimoji="1" lang="ja-JP" altLang="en-US" sz="1100"/>
            <a:t>市による手書き</a:t>
          </a:r>
        </a:p>
      </xdr:txBody>
    </xdr:sp>
    <xdr:clientData/>
  </xdr:twoCellAnchor>
  <xdr:oneCellAnchor>
    <xdr:from>
      <xdr:col>4</xdr:col>
      <xdr:colOff>923925</xdr:colOff>
      <xdr:row>2</xdr:row>
      <xdr:rowOff>85725</xdr:rowOff>
    </xdr:from>
    <xdr:ext cx="2847975" cy="990600"/>
    <xdr:sp macro="" textlink="">
      <xdr:nvSpPr>
        <xdr:cNvPr id="10" name="角丸四角形吹き出し 9">
          <a:extLst>
            <a:ext uri="{FF2B5EF4-FFF2-40B4-BE49-F238E27FC236}">
              <a16:creationId xmlns:a16="http://schemas.microsoft.com/office/drawing/2014/main" id="{00000000-0008-0000-0200-00000A000000}"/>
            </a:ext>
          </a:extLst>
        </xdr:cNvPr>
        <xdr:cNvSpPr/>
      </xdr:nvSpPr>
      <xdr:spPr bwMode="auto">
        <a:xfrm>
          <a:off x="4867275" y="609600"/>
          <a:ext cx="2847975" cy="990600"/>
        </a:xfrm>
        <a:prstGeom prst="wedgeRoundRectCallout">
          <a:avLst>
            <a:gd name="adj1" fmla="val 53425"/>
            <a:gd name="adj2" fmla="val 88135"/>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noAutofit/>
        </a:bodyPr>
        <a:lstStyle/>
        <a:p>
          <a:pPr algn="l"/>
          <a:r>
            <a:rPr kumimoji="1" lang="ja-JP" altLang="en-US" sz="1100" baseline="0">
              <a:latin typeface="UD デジタル 教科書体 N-B" panose="02020700000000000000" pitchFamily="17" charset="-128"/>
              <a:ea typeface="UD デジタル 教科書体 N-B" panose="02020700000000000000" pitchFamily="17" charset="-128"/>
            </a:rPr>
            <a:t>　該当部分をプルダウンから選択すると、</a:t>
          </a:r>
          <a:endParaRPr kumimoji="1" lang="en-US" altLang="ja-JP" sz="1100" baseline="0">
            <a:latin typeface="UD デジタル 教科書体 N-B" panose="02020700000000000000" pitchFamily="17" charset="-128"/>
            <a:ea typeface="UD デジタル 教科書体 N-B" panose="02020700000000000000" pitchFamily="17" charset="-128"/>
          </a:endParaRPr>
        </a:p>
        <a:p>
          <a:pPr algn="l"/>
          <a:r>
            <a:rPr kumimoji="1" lang="ja-JP" altLang="en-US" sz="1100" baseline="0">
              <a:latin typeface="UD デジタル 教科書体 N-B" panose="02020700000000000000" pitchFamily="17" charset="-128"/>
              <a:ea typeface="UD デジタル 教科書体 N-B" panose="02020700000000000000" pitchFamily="17" charset="-128"/>
            </a:rPr>
            <a:t>　点数が自動表示されます。</a:t>
          </a:r>
          <a:endParaRPr kumimoji="1" lang="en-US" altLang="ja-JP" sz="1100" baseline="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7</xdr:col>
      <xdr:colOff>342900</xdr:colOff>
      <xdr:row>11</xdr:row>
      <xdr:rowOff>200024</xdr:rowOff>
    </xdr:from>
    <xdr:to>
      <xdr:col>9</xdr:col>
      <xdr:colOff>523875</xdr:colOff>
      <xdr:row>14</xdr:row>
      <xdr:rowOff>9524</xdr:rowOff>
    </xdr:to>
    <xdr:sp macro="" textlink="">
      <xdr:nvSpPr>
        <xdr:cNvPr id="11" name="楕円 10">
          <a:extLst>
            <a:ext uri="{FF2B5EF4-FFF2-40B4-BE49-F238E27FC236}">
              <a16:creationId xmlns:a16="http://schemas.microsoft.com/office/drawing/2014/main" id="{00000000-0008-0000-0200-00000B000000}"/>
            </a:ext>
          </a:extLst>
        </xdr:cNvPr>
        <xdr:cNvSpPr/>
      </xdr:nvSpPr>
      <xdr:spPr bwMode="auto">
        <a:xfrm>
          <a:off x="8162925" y="2809874"/>
          <a:ext cx="962025" cy="466725"/>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1</xdr:col>
      <xdr:colOff>85725</xdr:colOff>
      <xdr:row>40</xdr:row>
      <xdr:rowOff>237137</xdr:rowOff>
    </xdr:from>
    <xdr:ext cx="8067675" cy="992579"/>
    <xdr:sp macro="" textlink="">
      <xdr:nvSpPr>
        <xdr:cNvPr id="12" name="テキスト ボックス 11">
          <a:extLst>
            <a:ext uri="{FF2B5EF4-FFF2-40B4-BE49-F238E27FC236}">
              <a16:creationId xmlns:a16="http://schemas.microsoft.com/office/drawing/2014/main" id="{00000000-0008-0000-0200-00000C000000}"/>
            </a:ext>
          </a:extLst>
        </xdr:cNvPr>
        <xdr:cNvSpPr txBox="1"/>
      </xdr:nvSpPr>
      <xdr:spPr>
        <a:xfrm>
          <a:off x="333375" y="10238387"/>
          <a:ext cx="8067675" cy="992579"/>
        </a:xfrm>
        <a:prstGeom prst="rect">
          <a:avLst/>
        </a:prstGeom>
        <a:solidFill>
          <a:srgbClr val="99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spAutoFit/>
        </a:bodyPr>
        <a:lstStyle/>
        <a:p>
          <a:pPr algn="l"/>
          <a:r>
            <a:rPr kumimoji="1" lang="ja-JP" altLang="en-US" sz="1800" b="1">
              <a:latin typeface="メイリオ" panose="020B0604030504040204" pitchFamily="50" charset="-128"/>
              <a:ea typeface="メイリオ" panose="020B0604030504040204" pitchFamily="50" charset="-128"/>
            </a:rPr>
            <a:t>この記載例における評価項目及び配点は仮のものです。</a:t>
          </a:r>
          <a:endParaRPr kumimoji="1" lang="en-US" altLang="ja-JP" sz="1800" b="1">
            <a:latin typeface="メイリオ" panose="020B0604030504040204" pitchFamily="50" charset="-128"/>
            <a:ea typeface="メイリオ" panose="020B0604030504040204" pitchFamily="50" charset="-128"/>
          </a:endParaRPr>
        </a:p>
        <a:p>
          <a:pPr algn="l"/>
          <a:r>
            <a:rPr kumimoji="1" lang="ja-JP" altLang="en-US" sz="1800" b="1">
              <a:latin typeface="メイリオ" panose="020B0604030504040204" pitchFamily="50" charset="-128"/>
              <a:ea typeface="メイリオ" panose="020B0604030504040204" pitchFamily="50" charset="-128"/>
            </a:rPr>
            <a:t>実際に発注する際の評価項目及び配点は、この表のとおりとは限りません。</a:t>
          </a:r>
        </a:p>
      </xdr:txBody>
    </xdr:sp>
    <xdr:clientData/>
  </xdr:oneCellAnchor>
  <xdr:twoCellAnchor>
    <xdr:from>
      <xdr:col>7</xdr:col>
      <xdr:colOff>285750</xdr:colOff>
      <xdr:row>55</xdr:row>
      <xdr:rowOff>238126</xdr:rowOff>
    </xdr:from>
    <xdr:to>
      <xdr:col>9</xdr:col>
      <xdr:colOff>552450</xdr:colOff>
      <xdr:row>57</xdr:row>
      <xdr:rowOff>28576</xdr:rowOff>
    </xdr:to>
    <xdr:sp macro="" textlink="">
      <xdr:nvSpPr>
        <xdr:cNvPr id="13" name="楕円 12">
          <a:extLst>
            <a:ext uri="{FF2B5EF4-FFF2-40B4-BE49-F238E27FC236}">
              <a16:creationId xmlns:a16="http://schemas.microsoft.com/office/drawing/2014/main" id="{00000000-0008-0000-0200-00000D000000}"/>
            </a:ext>
          </a:extLst>
        </xdr:cNvPr>
        <xdr:cNvSpPr/>
      </xdr:nvSpPr>
      <xdr:spPr bwMode="auto">
        <a:xfrm>
          <a:off x="8105775" y="13773151"/>
          <a:ext cx="1047750" cy="419100"/>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457200</xdr:colOff>
      <xdr:row>53</xdr:row>
      <xdr:rowOff>74335</xdr:rowOff>
    </xdr:from>
    <xdr:ext cx="2876549" cy="622854"/>
    <xdr:sp macro="" textlink="">
      <xdr:nvSpPr>
        <xdr:cNvPr id="14" name="四角形吹き出し 13">
          <a:extLst>
            <a:ext uri="{FF2B5EF4-FFF2-40B4-BE49-F238E27FC236}">
              <a16:creationId xmlns:a16="http://schemas.microsoft.com/office/drawing/2014/main" id="{00000000-0008-0000-0200-00000E000000}"/>
            </a:ext>
          </a:extLst>
        </xdr:cNvPr>
        <xdr:cNvSpPr/>
      </xdr:nvSpPr>
      <xdr:spPr bwMode="auto">
        <a:xfrm>
          <a:off x="4400550" y="13171210"/>
          <a:ext cx="2876549" cy="622854"/>
        </a:xfrm>
        <a:prstGeom prst="wedgeRectCallout">
          <a:avLst>
            <a:gd name="adj1" fmla="val 65540"/>
            <a:gd name="adj2" fmla="val 58466"/>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入札参加者が自己採点した６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２は</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発注者の審査により６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０に修正され</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評価値を決定</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0</xdr:col>
      <xdr:colOff>38108</xdr:colOff>
      <xdr:row>7</xdr:row>
      <xdr:rowOff>12</xdr:rowOff>
    </xdr:from>
    <xdr:to>
      <xdr:col>7</xdr:col>
      <xdr:colOff>770501</xdr:colOff>
      <xdr:row>25</xdr:row>
      <xdr:rowOff>150489</xdr:rowOff>
    </xdr:to>
    <xdr:grpSp>
      <xdr:nvGrpSpPr>
        <xdr:cNvPr id="18" name="グループ化 17">
          <a:extLst>
            <a:ext uri="{FF2B5EF4-FFF2-40B4-BE49-F238E27FC236}">
              <a16:creationId xmlns:a16="http://schemas.microsoft.com/office/drawing/2014/main" id="{00000000-0008-0000-0300-000012000000}"/>
            </a:ext>
          </a:extLst>
        </xdr:cNvPr>
        <xdr:cNvGrpSpPr>
          <a:grpSpLocks noChangeAspect="1"/>
        </xdr:cNvGrpSpPr>
      </xdr:nvGrpSpPr>
      <xdr:grpSpPr>
        <a:xfrm>
          <a:off x="38108" y="1247787"/>
          <a:ext cx="5637768" cy="3236577"/>
          <a:chOff x="38100" y="800101"/>
          <a:chExt cx="8022771" cy="4950277"/>
        </a:xfrm>
      </xdr:grpSpPr>
      <xdr:pic>
        <xdr:nvPicPr>
          <xdr:cNvPr id="2" name="図 1">
            <a:extLst>
              <a:ext uri="{FF2B5EF4-FFF2-40B4-BE49-F238E27FC236}">
                <a16:creationId xmlns:a16="http://schemas.microsoft.com/office/drawing/2014/main" id="{00000000-0008-0000-0300-000002000000}"/>
              </a:ext>
            </a:extLst>
          </xdr:cNvPr>
          <xdr:cNvPicPr>
            <a:picLocks noChangeAspect="1"/>
          </xdr:cNvPicPr>
        </xdr:nvPicPr>
        <xdr:blipFill rotWithShape="1">
          <a:blip xmlns:r="http://schemas.openxmlformats.org/officeDocument/2006/relationships" r:embed="rId1"/>
          <a:srcRect r="38301" b="30292"/>
          <a:stretch/>
        </xdr:blipFill>
        <xdr:spPr>
          <a:xfrm>
            <a:off x="38100" y="800101"/>
            <a:ext cx="8022771" cy="4950277"/>
          </a:xfrm>
          <a:prstGeom prst="rect">
            <a:avLst/>
          </a:prstGeom>
        </xdr:spPr>
      </xdr:pic>
      <xdr:sp macro="" textlink="">
        <xdr:nvSpPr>
          <xdr:cNvPr id="4" name="角丸四角形 3">
            <a:extLst>
              <a:ext uri="{FF2B5EF4-FFF2-40B4-BE49-F238E27FC236}">
                <a16:creationId xmlns:a16="http://schemas.microsoft.com/office/drawing/2014/main" id="{00000000-0008-0000-0300-000004000000}"/>
              </a:ext>
            </a:extLst>
          </xdr:cNvPr>
          <xdr:cNvSpPr/>
        </xdr:nvSpPr>
        <xdr:spPr bwMode="auto">
          <a:xfrm>
            <a:off x="47625" y="1085851"/>
            <a:ext cx="590550" cy="3238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pic>
        <xdr:nvPicPr>
          <xdr:cNvPr id="8" name="図 7">
            <a:extLst>
              <a:ext uri="{FF2B5EF4-FFF2-40B4-BE49-F238E27FC236}">
                <a16:creationId xmlns:a16="http://schemas.microsoft.com/office/drawing/2014/main" id="{00000000-0008-0000-0300-000008000000}"/>
              </a:ext>
            </a:extLst>
          </xdr:cNvPr>
          <xdr:cNvPicPr>
            <a:picLocks noChangeAspect="1"/>
          </xdr:cNvPicPr>
        </xdr:nvPicPr>
        <xdr:blipFill rotWithShape="1">
          <a:blip xmlns:r="http://schemas.openxmlformats.org/officeDocument/2006/relationships" r:embed="rId2"/>
          <a:srcRect t="-1" r="64271" b="44363"/>
          <a:stretch/>
        </xdr:blipFill>
        <xdr:spPr>
          <a:xfrm>
            <a:off x="1838325" y="1200150"/>
            <a:ext cx="4648200" cy="3952875"/>
          </a:xfrm>
          <a:prstGeom prst="rect">
            <a:avLst/>
          </a:prstGeom>
        </xdr:spPr>
      </xdr:pic>
      <xdr:sp macro="" textlink="">
        <xdr:nvSpPr>
          <xdr:cNvPr id="5" name="角丸四角形 4">
            <a:extLst>
              <a:ext uri="{FF2B5EF4-FFF2-40B4-BE49-F238E27FC236}">
                <a16:creationId xmlns:a16="http://schemas.microsoft.com/office/drawing/2014/main" id="{00000000-0008-0000-0300-000005000000}"/>
              </a:ext>
            </a:extLst>
          </xdr:cNvPr>
          <xdr:cNvSpPr/>
        </xdr:nvSpPr>
        <xdr:spPr bwMode="auto">
          <a:xfrm>
            <a:off x="1733550" y="3305175"/>
            <a:ext cx="1428750" cy="6286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7" name="直線矢印コネクタ 6">
            <a:extLst>
              <a:ext uri="{FF2B5EF4-FFF2-40B4-BE49-F238E27FC236}">
                <a16:creationId xmlns:a16="http://schemas.microsoft.com/office/drawing/2014/main" id="{00000000-0008-0000-0300-000007000000}"/>
              </a:ext>
            </a:extLst>
          </xdr:cNvPr>
          <xdr:cNvCxnSpPr>
            <a:stCxn id="4" idx="3"/>
            <a:endCxn id="5" idx="0"/>
          </xdr:cNvCxnSpPr>
        </xdr:nvCxnSpPr>
        <xdr:spPr bwMode="auto">
          <a:xfrm>
            <a:off x="638175" y="1247776"/>
            <a:ext cx="1809750" cy="2057399"/>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sp macro="" textlink="">
        <xdr:nvSpPr>
          <xdr:cNvPr id="12" name="角丸四角形 11">
            <a:extLst>
              <a:ext uri="{FF2B5EF4-FFF2-40B4-BE49-F238E27FC236}">
                <a16:creationId xmlns:a16="http://schemas.microsoft.com/office/drawing/2014/main" id="{00000000-0008-0000-0300-00000C000000}"/>
              </a:ext>
            </a:extLst>
          </xdr:cNvPr>
          <xdr:cNvSpPr/>
        </xdr:nvSpPr>
        <xdr:spPr bwMode="auto">
          <a:xfrm>
            <a:off x="3457575" y="4314825"/>
            <a:ext cx="981075" cy="504825"/>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14" name="直線矢印コネクタ 13">
            <a:extLst>
              <a:ext uri="{FF2B5EF4-FFF2-40B4-BE49-F238E27FC236}">
                <a16:creationId xmlns:a16="http://schemas.microsoft.com/office/drawing/2014/main" id="{00000000-0008-0000-0300-00000E000000}"/>
              </a:ext>
            </a:extLst>
          </xdr:cNvPr>
          <xdr:cNvCxnSpPr>
            <a:stCxn id="5" idx="3"/>
            <a:endCxn id="12" idx="0"/>
          </xdr:cNvCxnSpPr>
        </xdr:nvCxnSpPr>
        <xdr:spPr bwMode="auto">
          <a:xfrm>
            <a:off x="3162300" y="3619500"/>
            <a:ext cx="785813" cy="695325"/>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twoCellAnchor editAs="oneCell">
    <xdr:from>
      <xdr:col>0</xdr:col>
      <xdr:colOff>200026</xdr:colOff>
      <xdr:row>31</xdr:row>
      <xdr:rowOff>66676</xdr:rowOff>
    </xdr:from>
    <xdr:to>
      <xdr:col>5</xdr:col>
      <xdr:colOff>638308</xdr:colOff>
      <xdr:row>50</xdr:row>
      <xdr:rowOff>161926</xdr:rowOff>
    </xdr:to>
    <xdr:pic>
      <xdr:nvPicPr>
        <xdr:cNvPr id="17" name="図 16">
          <a:extLst>
            <a:ext uri="{FF2B5EF4-FFF2-40B4-BE49-F238E27FC236}">
              <a16:creationId xmlns:a16="http://schemas.microsoft.com/office/drawing/2014/main" id="{00000000-0008-0000-0300-000011000000}"/>
            </a:ext>
          </a:extLst>
        </xdr:cNvPr>
        <xdr:cNvPicPr>
          <a:picLocks noChangeAspect="1"/>
        </xdr:cNvPicPr>
      </xdr:nvPicPr>
      <xdr:blipFill>
        <a:blip xmlns:r="http://schemas.openxmlformats.org/officeDocument/2006/relationships" r:embed="rId3"/>
        <a:stretch>
          <a:fillRect/>
        </a:stretch>
      </xdr:blipFill>
      <xdr:spPr>
        <a:xfrm>
          <a:off x="200026" y="5381626"/>
          <a:ext cx="3867282" cy="3352800"/>
        </a:xfrm>
        <a:prstGeom prst="rect">
          <a:avLst/>
        </a:prstGeom>
      </xdr:spPr>
    </xdr:pic>
    <xdr:clientData/>
  </xdr:twoCellAnchor>
  <xdr:twoCellAnchor editAs="oneCell">
    <xdr:from>
      <xdr:col>0</xdr:col>
      <xdr:colOff>257186</xdr:colOff>
      <xdr:row>51</xdr:row>
      <xdr:rowOff>152406</xdr:rowOff>
    </xdr:from>
    <xdr:to>
      <xdr:col>5</xdr:col>
      <xdr:colOff>364785</xdr:colOff>
      <xdr:row>61</xdr:row>
      <xdr:rowOff>153595</xdr:rowOff>
    </xdr:to>
    <xdr:pic>
      <xdr:nvPicPr>
        <xdr:cNvPr id="21" name="図 20">
          <a:extLst>
            <a:ext uri="{FF2B5EF4-FFF2-40B4-BE49-F238E27FC236}">
              <a16:creationId xmlns:a16="http://schemas.microsoft.com/office/drawing/2014/main" id="{00000000-0008-0000-0300-000015000000}"/>
            </a:ext>
          </a:extLst>
        </xdr:cNvPr>
        <xdr:cNvPicPr>
          <a:picLocks noChangeAspect="1"/>
        </xdr:cNvPicPr>
      </xdr:nvPicPr>
      <xdr:blipFill rotWithShape="1">
        <a:blip xmlns:r="http://schemas.openxmlformats.org/officeDocument/2006/relationships" r:embed="rId4"/>
        <a:srcRect r="65589" b="69101"/>
        <a:stretch/>
      </xdr:blipFill>
      <xdr:spPr>
        <a:xfrm>
          <a:off x="257186" y="8896356"/>
          <a:ext cx="3536599" cy="1715689"/>
        </a:xfrm>
        <a:prstGeom prst="rect">
          <a:avLst/>
        </a:prstGeom>
      </xdr:spPr>
    </xdr:pic>
    <xdr:clientData/>
  </xdr:twoCellAnchor>
  <xdr:twoCellAnchor>
    <xdr:from>
      <xdr:col>0</xdr:col>
      <xdr:colOff>342900</xdr:colOff>
      <xdr:row>43</xdr:row>
      <xdr:rowOff>38100</xdr:rowOff>
    </xdr:from>
    <xdr:to>
      <xdr:col>2</xdr:col>
      <xdr:colOff>142875</xdr:colOff>
      <xdr:row>44</xdr:row>
      <xdr:rowOff>76200</xdr:rowOff>
    </xdr:to>
    <xdr:sp macro="" textlink="">
      <xdr:nvSpPr>
        <xdr:cNvPr id="22" name="角丸四角形 21">
          <a:extLst>
            <a:ext uri="{FF2B5EF4-FFF2-40B4-BE49-F238E27FC236}">
              <a16:creationId xmlns:a16="http://schemas.microsoft.com/office/drawing/2014/main" id="{00000000-0008-0000-0300-000016000000}"/>
            </a:ext>
          </a:extLst>
        </xdr:cNvPr>
        <xdr:cNvSpPr/>
      </xdr:nvSpPr>
      <xdr:spPr bwMode="auto">
        <a:xfrm>
          <a:off x="342900" y="7410450"/>
          <a:ext cx="1171575"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4</xdr:col>
      <xdr:colOff>47625</xdr:colOff>
      <xdr:row>49</xdr:row>
      <xdr:rowOff>85725</xdr:rowOff>
    </xdr:from>
    <xdr:to>
      <xdr:col>5</xdr:col>
      <xdr:colOff>0</xdr:colOff>
      <xdr:row>50</xdr:row>
      <xdr:rowOff>114299</xdr:rowOff>
    </xdr:to>
    <xdr:sp macro="" textlink="">
      <xdr:nvSpPr>
        <xdr:cNvPr id="23" name="角丸四角形 22">
          <a:extLst>
            <a:ext uri="{FF2B5EF4-FFF2-40B4-BE49-F238E27FC236}">
              <a16:creationId xmlns:a16="http://schemas.microsoft.com/office/drawing/2014/main" id="{00000000-0008-0000-0300-000017000000}"/>
            </a:ext>
          </a:extLst>
        </xdr:cNvPr>
        <xdr:cNvSpPr/>
      </xdr:nvSpPr>
      <xdr:spPr bwMode="auto">
        <a:xfrm>
          <a:off x="2790825" y="8486775"/>
          <a:ext cx="638175" cy="200024"/>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66675</xdr:colOff>
      <xdr:row>56</xdr:row>
      <xdr:rowOff>114300</xdr:rowOff>
    </xdr:from>
    <xdr:to>
      <xdr:col>4</xdr:col>
      <xdr:colOff>542925</xdr:colOff>
      <xdr:row>57</xdr:row>
      <xdr:rowOff>152400</xdr:rowOff>
    </xdr:to>
    <xdr:sp macro="" textlink="">
      <xdr:nvSpPr>
        <xdr:cNvPr id="24" name="角丸四角形 23">
          <a:extLst>
            <a:ext uri="{FF2B5EF4-FFF2-40B4-BE49-F238E27FC236}">
              <a16:creationId xmlns:a16="http://schemas.microsoft.com/office/drawing/2014/main" id="{00000000-0008-0000-0300-000018000000}"/>
            </a:ext>
          </a:extLst>
        </xdr:cNvPr>
        <xdr:cNvSpPr/>
      </xdr:nvSpPr>
      <xdr:spPr bwMode="auto">
        <a:xfrm>
          <a:off x="1438275" y="9715500"/>
          <a:ext cx="1847850"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142875</xdr:colOff>
      <xdr:row>43</xdr:row>
      <xdr:rowOff>142875</xdr:rowOff>
    </xdr:from>
    <xdr:to>
      <xdr:col>4</xdr:col>
      <xdr:colOff>366713</xdr:colOff>
      <xdr:row>49</xdr:row>
      <xdr:rowOff>85725</xdr:rowOff>
    </xdr:to>
    <xdr:cxnSp macro="">
      <xdr:nvCxnSpPr>
        <xdr:cNvPr id="26" name="直線矢印コネクタ 25">
          <a:extLst>
            <a:ext uri="{FF2B5EF4-FFF2-40B4-BE49-F238E27FC236}">
              <a16:creationId xmlns:a16="http://schemas.microsoft.com/office/drawing/2014/main" id="{00000000-0008-0000-0300-00001A000000}"/>
            </a:ext>
          </a:extLst>
        </xdr:cNvPr>
        <xdr:cNvCxnSpPr>
          <a:stCxn id="22" idx="3"/>
          <a:endCxn id="23" idx="0"/>
        </xdr:cNvCxnSpPr>
      </xdr:nvCxnSpPr>
      <xdr:spPr bwMode="auto">
        <a:xfrm>
          <a:off x="1514475" y="7515225"/>
          <a:ext cx="1595438" cy="971550"/>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oneCellAnchor>
    <xdr:from>
      <xdr:col>5</xdr:col>
      <xdr:colOff>361951</xdr:colOff>
      <xdr:row>55</xdr:row>
      <xdr:rowOff>130482</xdr:rowOff>
    </xdr:from>
    <xdr:ext cx="2657474" cy="405785"/>
    <xdr:sp macro="" textlink="">
      <xdr:nvSpPr>
        <xdr:cNvPr id="28" name="角丸四角形吹き出し 27">
          <a:extLst>
            <a:ext uri="{FF2B5EF4-FFF2-40B4-BE49-F238E27FC236}">
              <a16:creationId xmlns:a16="http://schemas.microsoft.com/office/drawing/2014/main" id="{00000000-0008-0000-0300-00001C000000}"/>
            </a:ext>
          </a:extLst>
        </xdr:cNvPr>
        <xdr:cNvSpPr/>
      </xdr:nvSpPr>
      <xdr:spPr bwMode="auto">
        <a:xfrm>
          <a:off x="3790951" y="9560232"/>
          <a:ext cx="2657474" cy="405785"/>
        </a:xfrm>
        <a:prstGeom prst="wedgeRoundRectCallout">
          <a:avLst>
            <a:gd name="adj1" fmla="val -66417"/>
            <a:gd name="adj2" fmla="val 10982"/>
            <a:gd name="adj3" fmla="val 16667"/>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spAutoFit/>
        </a:bodyPr>
        <a:lstStyle/>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このファイルを、</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入札時に電子入札システムへ添付する。</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35"/>
  <sheetViews>
    <sheetView tabSelected="1" view="pageBreakPreview" zoomScaleNormal="100" zoomScaleSheetLayoutView="100" workbookViewId="0">
      <selection activeCell="F1" sqref="F1:J1"/>
    </sheetView>
  </sheetViews>
  <sheetFormatPr defaultRowHeight="16.5" customHeight="1" x14ac:dyDescent="0.15"/>
  <cols>
    <col min="1" max="1" width="3.25" style="10" customWidth="1"/>
    <col min="2" max="2" width="22.5" style="10" customWidth="1"/>
    <col min="3" max="3" width="2.25" style="10" customWidth="1"/>
    <col min="4" max="4" width="23.75" style="10" customWidth="1"/>
    <col min="5" max="5" width="25.625" style="10" customWidth="1"/>
    <col min="6" max="6" width="18.625" style="10" customWidth="1"/>
    <col min="7" max="7" width="6.625" style="14" customWidth="1"/>
    <col min="8" max="8" width="4.625" style="14" customWidth="1"/>
    <col min="9" max="9" width="5.625" style="10" customWidth="1"/>
    <col min="10" max="10" width="9" style="10"/>
    <col min="11" max="11" width="0.75" style="10" customWidth="1"/>
    <col min="12" max="12" width="11.375" style="10" customWidth="1"/>
    <col min="13" max="15" width="9" style="10" customWidth="1"/>
    <col min="16" max="16384" width="9" style="10"/>
  </cols>
  <sheetData>
    <row r="1" spans="1:10" s="104" customFormat="1" ht="18.75" customHeight="1" x14ac:dyDescent="0.15">
      <c r="A1" s="103"/>
      <c r="F1" s="281" t="s">
        <v>108</v>
      </c>
      <c r="G1" s="281"/>
      <c r="H1" s="281"/>
      <c r="I1" s="281"/>
      <c r="J1" s="281"/>
    </row>
    <row r="2" spans="1:10" s="104" customFormat="1" ht="18.75" customHeight="1" x14ac:dyDescent="0.15">
      <c r="A2" s="103"/>
      <c r="G2" s="105"/>
      <c r="H2" s="105"/>
      <c r="I2" s="105"/>
      <c r="J2" s="105"/>
    </row>
    <row r="3" spans="1:10" s="104" customFormat="1" ht="20.100000000000001" customHeight="1" x14ac:dyDescent="0.15">
      <c r="A3" s="168" t="s">
        <v>168</v>
      </c>
      <c r="B3" s="168"/>
      <c r="C3" s="168"/>
      <c r="D3" s="168"/>
    </row>
    <row r="4" spans="1:10" s="104" customFormat="1" ht="20.100000000000001" customHeight="1" x14ac:dyDescent="0.15">
      <c r="A4" s="106"/>
      <c r="B4" s="106"/>
      <c r="C4" s="106"/>
      <c r="D4" s="106"/>
    </row>
    <row r="5" spans="1:10" s="104" customFormat="1" ht="20.100000000000001" customHeight="1" x14ac:dyDescent="0.15">
      <c r="A5" s="103"/>
      <c r="C5" s="105"/>
      <c r="D5" s="105"/>
      <c r="E5" s="107" t="s">
        <v>12</v>
      </c>
      <c r="F5" s="169"/>
      <c r="G5" s="169"/>
      <c r="H5" s="169"/>
      <c r="I5" s="169"/>
      <c r="J5" s="169"/>
    </row>
    <row r="6" spans="1:10" s="104" customFormat="1" ht="20.100000000000001" customHeight="1" x14ac:dyDescent="0.15">
      <c r="A6" s="103"/>
      <c r="C6" s="105"/>
      <c r="D6" s="105"/>
      <c r="E6" s="107" t="s">
        <v>6</v>
      </c>
      <c r="F6" s="177"/>
      <c r="G6" s="177"/>
      <c r="H6" s="177"/>
      <c r="I6" s="177"/>
      <c r="J6" s="177"/>
    </row>
    <row r="7" spans="1:10" s="104" customFormat="1" ht="20.100000000000001" customHeight="1" x14ac:dyDescent="0.15">
      <c r="A7" s="103"/>
      <c r="C7" s="103"/>
      <c r="D7" s="105"/>
      <c r="E7" s="107" t="s">
        <v>14</v>
      </c>
      <c r="F7" s="170"/>
      <c r="G7" s="170"/>
      <c r="H7" s="170"/>
      <c r="I7" s="170"/>
      <c r="J7" s="170"/>
    </row>
    <row r="8" spans="1:10" s="104" customFormat="1" ht="20.100000000000001" customHeight="1" x14ac:dyDescent="0.15">
      <c r="A8" s="103"/>
      <c r="C8" s="103"/>
      <c r="D8" s="105"/>
      <c r="E8" s="107" t="s">
        <v>120</v>
      </c>
      <c r="F8" s="169"/>
      <c r="G8" s="169"/>
      <c r="H8" s="169"/>
      <c r="I8" s="169"/>
      <c r="J8" s="103"/>
    </row>
    <row r="9" spans="1:10" s="104" customFormat="1" ht="20.100000000000001" customHeight="1" x14ac:dyDescent="0.15">
      <c r="A9" s="103"/>
      <c r="C9" s="108"/>
      <c r="E9" s="107" t="s">
        <v>22</v>
      </c>
      <c r="F9" s="170"/>
      <c r="G9" s="170"/>
      <c r="H9" s="170"/>
      <c r="I9" s="170"/>
      <c r="J9" s="103"/>
    </row>
    <row r="10" spans="1:10" s="104" customFormat="1" ht="13.5" x14ac:dyDescent="0.15">
      <c r="A10" s="103"/>
    </row>
    <row r="11" spans="1:10" s="104" customFormat="1" ht="13.5" x14ac:dyDescent="0.15">
      <c r="A11" s="103"/>
    </row>
    <row r="12" spans="1:10" s="104" customFormat="1" ht="13.5" x14ac:dyDescent="0.15">
      <c r="A12" s="103"/>
    </row>
    <row r="13" spans="1:10" s="104" customFormat="1" ht="14.25" thickBot="1" x14ac:dyDescent="0.2">
      <c r="A13" s="103"/>
    </row>
    <row r="14" spans="1:10" s="104" customFormat="1" ht="20.100000000000001" customHeight="1" thickBot="1" x14ac:dyDescent="0.2">
      <c r="A14" s="225" t="s">
        <v>110</v>
      </c>
      <c r="B14" s="226"/>
      <c r="C14" s="227" t="s">
        <v>193</v>
      </c>
      <c r="D14" s="228"/>
      <c r="E14" s="228"/>
      <c r="F14" s="228"/>
      <c r="G14" s="228"/>
      <c r="H14" s="228"/>
      <c r="I14" s="228"/>
      <c r="J14" s="229"/>
    </row>
    <row r="15" spans="1:10" s="104" customFormat="1" ht="20.100000000000001" customHeight="1" thickBot="1" x14ac:dyDescent="0.2">
      <c r="A15" s="225" t="s">
        <v>109</v>
      </c>
      <c r="B15" s="226"/>
      <c r="C15" s="230" t="s">
        <v>194</v>
      </c>
      <c r="D15" s="231"/>
      <c r="E15" s="231"/>
      <c r="F15" s="231"/>
      <c r="G15" s="231"/>
      <c r="H15" s="231"/>
      <c r="I15" s="231"/>
      <c r="J15" s="232"/>
    </row>
    <row r="16" spans="1:10" s="104" customFormat="1" ht="15" thickBot="1" x14ac:dyDescent="0.2">
      <c r="A16" s="109"/>
      <c r="B16" s="110"/>
      <c r="C16" s="110"/>
      <c r="D16" s="110"/>
      <c r="E16" s="110"/>
      <c r="F16" s="110"/>
    </row>
    <row r="17" spans="1:10" s="109" customFormat="1" ht="20.100000000000001" customHeight="1" thickBot="1" x14ac:dyDescent="0.2">
      <c r="A17" s="233" t="s">
        <v>7</v>
      </c>
      <c r="B17" s="234"/>
      <c r="C17" s="234"/>
      <c r="D17" s="235"/>
      <c r="E17" s="214" t="s">
        <v>111</v>
      </c>
      <c r="F17" s="234"/>
      <c r="G17" s="234"/>
      <c r="H17" s="235"/>
      <c r="I17" s="214" t="s">
        <v>17</v>
      </c>
      <c r="J17" s="215"/>
    </row>
    <row r="18" spans="1:10" s="104" customFormat="1" ht="20.100000000000001" customHeight="1" x14ac:dyDescent="0.15">
      <c r="A18" s="206"/>
      <c r="B18" s="207"/>
      <c r="C18" s="207"/>
      <c r="D18" s="208"/>
      <c r="E18" s="221"/>
      <c r="F18" s="222"/>
      <c r="G18" s="222"/>
      <c r="H18" s="223"/>
      <c r="I18" s="216"/>
      <c r="J18" s="217"/>
    </row>
    <row r="19" spans="1:10" s="104" customFormat="1" ht="20.100000000000001" customHeight="1" x14ac:dyDescent="0.15">
      <c r="A19" s="209"/>
      <c r="B19" s="210"/>
      <c r="C19" s="210"/>
      <c r="D19" s="211"/>
      <c r="E19" s="190"/>
      <c r="F19" s="191"/>
      <c r="G19" s="191"/>
      <c r="H19" s="192"/>
      <c r="I19" s="202"/>
      <c r="J19" s="203"/>
    </row>
    <row r="20" spans="1:10" s="104" customFormat="1" ht="20.100000000000001" customHeight="1" x14ac:dyDescent="0.15">
      <c r="A20" s="209"/>
      <c r="B20" s="210"/>
      <c r="C20" s="210"/>
      <c r="D20" s="211"/>
      <c r="E20" s="190"/>
      <c r="F20" s="191"/>
      <c r="G20" s="191"/>
      <c r="H20" s="192"/>
      <c r="I20" s="202"/>
      <c r="J20" s="203"/>
    </row>
    <row r="21" spans="1:10" s="104" customFormat="1" ht="20.100000000000001" customHeight="1" x14ac:dyDescent="0.15">
      <c r="A21" s="209"/>
      <c r="B21" s="210"/>
      <c r="C21" s="210"/>
      <c r="D21" s="211"/>
      <c r="E21" s="190"/>
      <c r="F21" s="191"/>
      <c r="G21" s="191"/>
      <c r="H21" s="192"/>
      <c r="I21" s="202"/>
      <c r="J21" s="203"/>
    </row>
    <row r="22" spans="1:10" s="104" customFormat="1" ht="20.100000000000001" customHeight="1" x14ac:dyDescent="0.15">
      <c r="A22" s="209"/>
      <c r="B22" s="210"/>
      <c r="C22" s="210"/>
      <c r="D22" s="211"/>
      <c r="E22" s="190"/>
      <c r="F22" s="191"/>
      <c r="G22" s="191"/>
      <c r="H22" s="192"/>
      <c r="I22" s="202"/>
      <c r="J22" s="203"/>
    </row>
    <row r="23" spans="1:10" s="104" customFormat="1" ht="20.100000000000001" customHeight="1" x14ac:dyDescent="0.15">
      <c r="A23" s="209"/>
      <c r="B23" s="210"/>
      <c r="C23" s="210"/>
      <c r="D23" s="211"/>
      <c r="E23" s="190"/>
      <c r="F23" s="191"/>
      <c r="G23" s="191"/>
      <c r="H23" s="192"/>
      <c r="I23" s="202"/>
      <c r="J23" s="203"/>
    </row>
    <row r="24" spans="1:10" s="104" customFormat="1" ht="20.100000000000001" customHeight="1" x14ac:dyDescent="0.15">
      <c r="A24" s="209"/>
      <c r="B24" s="210"/>
      <c r="C24" s="210"/>
      <c r="D24" s="211"/>
      <c r="E24" s="190"/>
      <c r="F24" s="191"/>
      <c r="G24" s="191"/>
      <c r="H24" s="192"/>
      <c r="I24" s="202"/>
      <c r="J24" s="203"/>
    </row>
    <row r="25" spans="1:10" s="104" customFormat="1" ht="20.100000000000001" customHeight="1" x14ac:dyDescent="0.15">
      <c r="A25" s="209"/>
      <c r="B25" s="210"/>
      <c r="C25" s="210"/>
      <c r="D25" s="211"/>
      <c r="E25" s="190"/>
      <c r="F25" s="191"/>
      <c r="G25" s="191"/>
      <c r="H25" s="192"/>
      <c r="I25" s="202"/>
      <c r="J25" s="203"/>
    </row>
    <row r="26" spans="1:10" s="104" customFormat="1" ht="20.100000000000001" customHeight="1" x14ac:dyDescent="0.15">
      <c r="A26" s="209"/>
      <c r="B26" s="210"/>
      <c r="C26" s="210"/>
      <c r="D26" s="211"/>
      <c r="E26" s="190"/>
      <c r="F26" s="191"/>
      <c r="G26" s="191"/>
      <c r="H26" s="192"/>
      <c r="I26" s="202"/>
      <c r="J26" s="203"/>
    </row>
    <row r="27" spans="1:10" s="104" customFormat="1" ht="20.100000000000001" customHeight="1" x14ac:dyDescent="0.15">
      <c r="A27" s="209"/>
      <c r="B27" s="210"/>
      <c r="C27" s="210"/>
      <c r="D27" s="211"/>
      <c r="E27" s="190"/>
      <c r="F27" s="191"/>
      <c r="G27" s="191"/>
      <c r="H27" s="192"/>
      <c r="I27" s="202"/>
      <c r="J27" s="203"/>
    </row>
    <row r="28" spans="1:10" s="104" customFormat="1" ht="20.100000000000001" customHeight="1" x14ac:dyDescent="0.15">
      <c r="A28" s="209"/>
      <c r="B28" s="210"/>
      <c r="C28" s="210"/>
      <c r="D28" s="211"/>
      <c r="E28" s="190"/>
      <c r="F28" s="191"/>
      <c r="G28" s="191"/>
      <c r="H28" s="192"/>
      <c r="I28" s="202"/>
      <c r="J28" s="203"/>
    </row>
    <row r="29" spans="1:10" s="104" customFormat="1" ht="20.100000000000001" customHeight="1" x14ac:dyDescent="0.15">
      <c r="A29" s="209"/>
      <c r="B29" s="210"/>
      <c r="C29" s="210"/>
      <c r="D29" s="211"/>
      <c r="E29" s="190"/>
      <c r="F29" s="191"/>
      <c r="G29" s="191"/>
      <c r="H29" s="192"/>
      <c r="I29" s="202"/>
      <c r="J29" s="203"/>
    </row>
    <row r="30" spans="1:10" s="104" customFormat="1" ht="20.100000000000001" customHeight="1" x14ac:dyDescent="0.15">
      <c r="A30" s="209"/>
      <c r="B30" s="210"/>
      <c r="C30" s="210"/>
      <c r="D30" s="211"/>
      <c r="E30" s="190"/>
      <c r="F30" s="191"/>
      <c r="G30" s="191"/>
      <c r="H30" s="192"/>
      <c r="I30" s="202"/>
      <c r="J30" s="203"/>
    </row>
    <row r="31" spans="1:10" s="104" customFormat="1" ht="20.100000000000001" customHeight="1" x14ac:dyDescent="0.15">
      <c r="A31" s="209"/>
      <c r="B31" s="210"/>
      <c r="C31" s="210"/>
      <c r="D31" s="211"/>
      <c r="E31" s="190"/>
      <c r="F31" s="191"/>
      <c r="G31" s="191"/>
      <c r="H31" s="192"/>
      <c r="I31" s="202"/>
      <c r="J31" s="203"/>
    </row>
    <row r="32" spans="1:10" s="104" customFormat="1" ht="20.100000000000001" customHeight="1" x14ac:dyDescent="0.15">
      <c r="A32" s="209"/>
      <c r="B32" s="210"/>
      <c r="C32" s="210"/>
      <c r="D32" s="211"/>
      <c r="E32" s="190"/>
      <c r="F32" s="191"/>
      <c r="G32" s="191"/>
      <c r="H32" s="192"/>
      <c r="I32" s="202"/>
      <c r="J32" s="203"/>
    </row>
    <row r="33" spans="1:10" s="104" customFormat="1" ht="20.100000000000001" customHeight="1" x14ac:dyDescent="0.15">
      <c r="A33" s="209"/>
      <c r="B33" s="210"/>
      <c r="C33" s="210"/>
      <c r="D33" s="211"/>
      <c r="E33" s="190"/>
      <c r="F33" s="191"/>
      <c r="G33" s="191"/>
      <c r="H33" s="192"/>
      <c r="I33" s="202"/>
      <c r="J33" s="203"/>
    </row>
    <row r="34" spans="1:10" s="104" customFormat="1" ht="20.100000000000001" customHeight="1" x14ac:dyDescent="0.15">
      <c r="A34" s="209"/>
      <c r="B34" s="210"/>
      <c r="C34" s="210"/>
      <c r="D34" s="211"/>
      <c r="E34" s="190"/>
      <c r="F34" s="191"/>
      <c r="G34" s="191"/>
      <c r="H34" s="192"/>
      <c r="I34" s="202"/>
      <c r="J34" s="203"/>
    </row>
    <row r="35" spans="1:10" s="104" customFormat="1" ht="20.100000000000001" customHeight="1" x14ac:dyDescent="0.15">
      <c r="A35" s="209"/>
      <c r="B35" s="210"/>
      <c r="C35" s="210"/>
      <c r="D35" s="211"/>
      <c r="E35" s="190"/>
      <c r="F35" s="191"/>
      <c r="G35" s="191"/>
      <c r="H35" s="192"/>
      <c r="I35" s="202"/>
      <c r="J35" s="203"/>
    </row>
    <row r="36" spans="1:10" s="104" customFormat="1" ht="20.100000000000001" customHeight="1" x14ac:dyDescent="0.15">
      <c r="A36" s="209"/>
      <c r="B36" s="210"/>
      <c r="C36" s="210"/>
      <c r="D36" s="211"/>
      <c r="E36" s="190"/>
      <c r="F36" s="191"/>
      <c r="G36" s="191"/>
      <c r="H36" s="192"/>
      <c r="I36" s="202"/>
      <c r="J36" s="203"/>
    </row>
    <row r="37" spans="1:10" s="104" customFormat="1" ht="20.100000000000001" customHeight="1" thickBot="1" x14ac:dyDescent="0.2">
      <c r="A37" s="218"/>
      <c r="B37" s="219"/>
      <c r="C37" s="219"/>
      <c r="D37" s="220"/>
      <c r="E37" s="248"/>
      <c r="F37" s="249"/>
      <c r="G37" s="249"/>
      <c r="H37" s="250"/>
      <c r="I37" s="204"/>
      <c r="J37" s="205"/>
    </row>
    <row r="38" spans="1:10" s="104" customFormat="1" ht="20.100000000000001" customHeight="1" x14ac:dyDescent="0.15">
      <c r="A38" s="206" t="s">
        <v>112</v>
      </c>
      <c r="B38" s="207"/>
      <c r="C38" s="207"/>
      <c r="D38" s="208"/>
      <c r="E38" s="187"/>
      <c r="F38" s="188"/>
      <c r="G38" s="188"/>
      <c r="H38" s="189"/>
      <c r="I38" s="212" t="str">
        <f>IF(SUM(I18:J37)=0,"",SUM(I18:J37))</f>
        <v/>
      </c>
      <c r="J38" s="213"/>
    </row>
    <row r="39" spans="1:10" s="104" customFormat="1" ht="20.100000000000001" customHeight="1" x14ac:dyDescent="0.15">
      <c r="A39" s="209" t="s">
        <v>113</v>
      </c>
      <c r="B39" s="210"/>
      <c r="C39" s="210"/>
      <c r="D39" s="211"/>
      <c r="E39" s="190"/>
      <c r="F39" s="191"/>
      <c r="G39" s="191"/>
      <c r="H39" s="192"/>
      <c r="I39" s="171"/>
      <c r="J39" s="172"/>
    </row>
    <row r="40" spans="1:10" s="104" customFormat="1" ht="20.100000000000001" customHeight="1" x14ac:dyDescent="0.15">
      <c r="A40" s="178" t="s">
        <v>114</v>
      </c>
      <c r="B40" s="179"/>
      <c r="C40" s="179"/>
      <c r="D40" s="180"/>
      <c r="E40" s="193">
        <f>E38+E39</f>
        <v>0</v>
      </c>
      <c r="F40" s="194"/>
      <c r="G40" s="194"/>
      <c r="H40" s="195"/>
      <c r="I40" s="171"/>
      <c r="J40" s="172"/>
    </row>
    <row r="41" spans="1:10" s="104" customFormat="1" ht="20.100000000000001" customHeight="1" x14ac:dyDescent="0.15">
      <c r="A41" s="209" t="s">
        <v>115</v>
      </c>
      <c r="B41" s="210"/>
      <c r="C41" s="210"/>
      <c r="D41" s="211"/>
      <c r="E41" s="190"/>
      <c r="F41" s="191"/>
      <c r="G41" s="191"/>
      <c r="H41" s="192"/>
      <c r="I41" s="171"/>
      <c r="J41" s="172"/>
    </row>
    <row r="42" spans="1:10" s="104" customFormat="1" ht="20.100000000000001" customHeight="1" x14ac:dyDescent="0.15">
      <c r="A42" s="178" t="s">
        <v>116</v>
      </c>
      <c r="B42" s="179"/>
      <c r="C42" s="179"/>
      <c r="D42" s="180"/>
      <c r="E42" s="193">
        <f>E40+E41</f>
        <v>0</v>
      </c>
      <c r="F42" s="194"/>
      <c r="G42" s="194"/>
      <c r="H42" s="195"/>
      <c r="I42" s="171"/>
      <c r="J42" s="172"/>
    </row>
    <row r="43" spans="1:10" s="104" customFormat="1" ht="20.100000000000001" customHeight="1" x14ac:dyDescent="0.15">
      <c r="A43" s="209" t="s">
        <v>117</v>
      </c>
      <c r="B43" s="210"/>
      <c r="C43" s="210"/>
      <c r="D43" s="211"/>
      <c r="E43" s="190"/>
      <c r="F43" s="191"/>
      <c r="G43" s="191"/>
      <c r="H43" s="192"/>
      <c r="I43" s="171"/>
      <c r="J43" s="172"/>
    </row>
    <row r="44" spans="1:10" s="104" customFormat="1" ht="20.100000000000001" customHeight="1" x14ac:dyDescent="0.15">
      <c r="A44" s="178" t="s">
        <v>118</v>
      </c>
      <c r="B44" s="179"/>
      <c r="C44" s="179"/>
      <c r="D44" s="180"/>
      <c r="E44" s="193">
        <f>E40+E41+E43</f>
        <v>0</v>
      </c>
      <c r="F44" s="194"/>
      <c r="G44" s="194"/>
      <c r="H44" s="195"/>
      <c r="I44" s="171"/>
      <c r="J44" s="172"/>
    </row>
    <row r="45" spans="1:10" s="104" customFormat="1" ht="20.100000000000001" customHeight="1" thickBot="1" x14ac:dyDescent="0.2">
      <c r="A45" s="181" t="s">
        <v>13</v>
      </c>
      <c r="B45" s="182"/>
      <c r="C45" s="182"/>
      <c r="D45" s="183"/>
      <c r="E45" s="196"/>
      <c r="F45" s="197"/>
      <c r="G45" s="197"/>
      <c r="H45" s="198"/>
      <c r="I45" s="173"/>
      <c r="J45" s="174"/>
    </row>
    <row r="46" spans="1:10" s="104" customFormat="1" ht="20.100000000000001" customHeight="1" thickBot="1" x14ac:dyDescent="0.2">
      <c r="A46" s="184" t="s">
        <v>119</v>
      </c>
      <c r="B46" s="185"/>
      <c r="C46" s="185"/>
      <c r="D46" s="186"/>
      <c r="E46" s="199">
        <f>E42+E43+E45</f>
        <v>0</v>
      </c>
      <c r="F46" s="200"/>
      <c r="G46" s="200"/>
      <c r="H46" s="201"/>
      <c r="I46" s="175"/>
      <c r="J46" s="176"/>
    </row>
    <row r="47" spans="1:10" ht="3.75" customHeight="1" x14ac:dyDescent="0.15"/>
    <row r="48" spans="1:10" ht="24.95" customHeight="1" x14ac:dyDescent="0.15">
      <c r="A48" s="224" t="s">
        <v>32</v>
      </c>
      <c r="B48" s="224"/>
      <c r="C48" s="224"/>
      <c r="D48" s="224"/>
      <c r="E48" s="224"/>
      <c r="F48" s="224"/>
      <c r="G48" s="224"/>
      <c r="H48" s="224"/>
      <c r="I48" s="224"/>
      <c r="J48" s="224"/>
    </row>
    <row r="49" spans="1:14" ht="20.100000000000001" customHeight="1" x14ac:dyDescent="0.15">
      <c r="C49" s="11"/>
      <c r="D49" s="11"/>
      <c r="E49" s="63" t="s">
        <v>33</v>
      </c>
      <c r="F49" s="246" t="str">
        <f>C14</f>
        <v>公共土木施設災害復旧事業（入佐５地区）工事</v>
      </c>
      <c r="G49" s="246"/>
      <c r="H49" s="246"/>
      <c r="I49" s="246"/>
      <c r="J49" s="246"/>
      <c r="K49" s="64"/>
    </row>
    <row r="50" spans="1:14" ht="20.100000000000001" customHeight="1" x14ac:dyDescent="0.15">
      <c r="E50" s="63" t="s">
        <v>105</v>
      </c>
      <c r="F50" s="247" t="str">
        <f>IF(F6="","",F6)</f>
        <v/>
      </c>
      <c r="G50" s="247"/>
      <c r="H50" s="247"/>
      <c r="I50" s="247"/>
      <c r="J50" s="247"/>
      <c r="K50" s="64"/>
    </row>
    <row r="51" spans="1:14" ht="15" customHeight="1" x14ac:dyDescent="0.15">
      <c r="B51" s="10" t="s">
        <v>103</v>
      </c>
      <c r="G51" s="12"/>
      <c r="H51" s="12"/>
    </row>
    <row r="52" spans="1:14" ht="4.5" customHeight="1" x14ac:dyDescent="0.15">
      <c r="A52" s="13"/>
      <c r="B52" s="13"/>
      <c r="C52" s="13"/>
      <c r="D52" s="13"/>
      <c r="E52" s="13"/>
      <c r="F52" s="13"/>
      <c r="G52" s="13"/>
      <c r="H52" s="13"/>
      <c r="I52" s="14"/>
    </row>
    <row r="53" spans="1:14" ht="30" customHeight="1" x14ac:dyDescent="0.15">
      <c r="A53" s="282" t="s">
        <v>34</v>
      </c>
      <c r="B53" s="283"/>
      <c r="C53" s="284" t="s">
        <v>35</v>
      </c>
      <c r="D53" s="285"/>
      <c r="E53" s="285"/>
      <c r="F53" s="285"/>
      <c r="G53" s="15" t="s">
        <v>36</v>
      </c>
      <c r="H53" s="286" t="s">
        <v>37</v>
      </c>
      <c r="I53" s="287"/>
      <c r="J53" s="16" t="s">
        <v>38</v>
      </c>
      <c r="K53" s="66"/>
      <c r="M53" s="17" t="s">
        <v>39</v>
      </c>
      <c r="N53" s="17" t="s">
        <v>40</v>
      </c>
    </row>
    <row r="54" spans="1:14" ht="24.95" customHeight="1" x14ac:dyDescent="0.15">
      <c r="A54" s="288" t="s">
        <v>41</v>
      </c>
      <c r="B54" s="146" t="s">
        <v>159</v>
      </c>
      <c r="C54" s="260" t="s">
        <v>195</v>
      </c>
      <c r="D54" s="272"/>
      <c r="E54" s="291" t="s">
        <v>161</v>
      </c>
      <c r="F54" s="292"/>
      <c r="G54" s="18">
        <v>1.2</v>
      </c>
      <c r="H54" s="49"/>
      <c r="I54" s="242" t="str">
        <f>IF(AND(M54="",M55="",M56=""),"",MAX(M54:M56))</f>
        <v/>
      </c>
      <c r="J54" s="138"/>
      <c r="K54" s="14"/>
      <c r="M54" s="10" t="str">
        <f>IF(H54="","",G54)</f>
        <v/>
      </c>
    </row>
    <row r="55" spans="1:14" ht="24.95" customHeight="1" x14ac:dyDescent="0.15">
      <c r="A55" s="289"/>
      <c r="B55" s="277"/>
      <c r="C55" s="144"/>
      <c r="D55" s="151"/>
      <c r="E55" s="275" t="s">
        <v>162</v>
      </c>
      <c r="F55" s="276"/>
      <c r="G55" s="19">
        <v>0.6</v>
      </c>
      <c r="H55" s="50"/>
      <c r="I55" s="243"/>
      <c r="J55" s="139"/>
      <c r="K55" s="14"/>
      <c r="M55" s="10" t="str">
        <f>IF(H55="","",G55)</f>
        <v/>
      </c>
      <c r="N55" s="17" t="s">
        <v>46</v>
      </c>
    </row>
    <row r="56" spans="1:14" ht="24.95" customHeight="1" x14ac:dyDescent="0.15">
      <c r="A56" s="289"/>
      <c r="B56" s="147"/>
      <c r="C56" s="152"/>
      <c r="D56" s="153"/>
      <c r="E56" s="264" t="s">
        <v>163</v>
      </c>
      <c r="F56" s="265"/>
      <c r="G56" s="20">
        <v>0</v>
      </c>
      <c r="H56" s="51"/>
      <c r="I56" s="244"/>
      <c r="J56" s="140"/>
      <c r="K56" s="14"/>
      <c r="M56" s="10" t="str">
        <f>IF(H56="","",G56)</f>
        <v/>
      </c>
    </row>
    <row r="57" spans="1:14" ht="17.25" customHeight="1" x14ac:dyDescent="0.15">
      <c r="A57" s="289"/>
      <c r="B57" s="252" t="s">
        <v>196</v>
      </c>
      <c r="C57" s="133" t="s">
        <v>49</v>
      </c>
      <c r="D57" s="148"/>
      <c r="E57" s="148"/>
      <c r="F57" s="148"/>
      <c r="G57" s="18">
        <v>1.6</v>
      </c>
      <c r="H57" s="52"/>
      <c r="I57" s="135" t="str">
        <f>IF(AND(M57="",M58="",M59="",M60="",M61="",M62=""),"",MAX(M57:M62))</f>
        <v/>
      </c>
      <c r="J57" s="138"/>
      <c r="K57" s="14"/>
      <c r="M57" s="10" t="str">
        <f t="shared" ref="M57:M75" si="0">IF(H57="","",G57)</f>
        <v/>
      </c>
      <c r="N57" s="46">
        <v>1</v>
      </c>
    </row>
    <row r="58" spans="1:14" ht="17.25" customHeight="1" x14ac:dyDescent="0.15">
      <c r="A58" s="289"/>
      <c r="B58" s="262"/>
      <c r="C58" s="141" t="s">
        <v>50</v>
      </c>
      <c r="D58" s="120"/>
      <c r="E58" s="120"/>
      <c r="F58" s="120"/>
      <c r="G58" s="19">
        <v>1.2</v>
      </c>
      <c r="H58" s="53"/>
      <c r="I58" s="136"/>
      <c r="J58" s="139"/>
      <c r="K58" s="14"/>
      <c r="M58" s="10" t="str">
        <f t="shared" si="0"/>
        <v/>
      </c>
      <c r="N58" s="46">
        <v>2</v>
      </c>
    </row>
    <row r="59" spans="1:14" ht="17.25" customHeight="1" x14ac:dyDescent="0.15">
      <c r="A59" s="289"/>
      <c r="B59" s="293"/>
      <c r="C59" s="141" t="s">
        <v>51</v>
      </c>
      <c r="D59" s="120"/>
      <c r="E59" s="120"/>
      <c r="F59" s="120"/>
      <c r="G59" s="20">
        <v>0.9</v>
      </c>
      <c r="H59" s="53"/>
      <c r="I59" s="136"/>
      <c r="J59" s="139"/>
      <c r="K59" s="14"/>
      <c r="M59" s="10" t="str">
        <f t="shared" si="0"/>
        <v/>
      </c>
      <c r="N59" s="46">
        <v>3</v>
      </c>
    </row>
    <row r="60" spans="1:14" ht="17.25" customHeight="1" x14ac:dyDescent="0.15">
      <c r="A60" s="289"/>
      <c r="B60" s="293"/>
      <c r="C60" s="141" t="s">
        <v>52</v>
      </c>
      <c r="D60" s="120"/>
      <c r="E60" s="120"/>
      <c r="F60" s="120"/>
      <c r="G60" s="20">
        <v>0.6</v>
      </c>
      <c r="H60" s="53"/>
      <c r="I60" s="136"/>
      <c r="J60" s="139"/>
      <c r="K60" s="14"/>
      <c r="M60" s="10" t="str">
        <f t="shared" si="0"/>
        <v/>
      </c>
      <c r="N60" s="46">
        <v>4</v>
      </c>
    </row>
    <row r="61" spans="1:14" ht="17.25" customHeight="1" x14ac:dyDescent="0.15">
      <c r="A61" s="289"/>
      <c r="B61" s="293"/>
      <c r="C61" s="141" t="s">
        <v>53</v>
      </c>
      <c r="D61" s="120"/>
      <c r="E61" s="120"/>
      <c r="F61" s="120"/>
      <c r="G61" s="20">
        <v>0.3</v>
      </c>
      <c r="H61" s="53"/>
      <c r="I61" s="136"/>
      <c r="J61" s="139"/>
      <c r="K61" s="14"/>
      <c r="M61" s="10" t="str">
        <f t="shared" si="0"/>
        <v/>
      </c>
      <c r="N61" s="46">
        <v>5</v>
      </c>
    </row>
    <row r="62" spans="1:14" ht="17.25" customHeight="1" x14ac:dyDescent="0.15">
      <c r="A62" s="289"/>
      <c r="B62" s="263"/>
      <c r="C62" s="122" t="s">
        <v>54</v>
      </c>
      <c r="D62" s="245"/>
      <c r="E62" s="245"/>
      <c r="F62" s="245"/>
      <c r="G62" s="21">
        <v>0</v>
      </c>
      <c r="H62" s="54"/>
      <c r="I62" s="137"/>
      <c r="J62" s="140"/>
      <c r="K62" s="14"/>
      <c r="M62" s="10" t="str">
        <f t="shared" si="0"/>
        <v/>
      </c>
      <c r="N62" s="46">
        <v>6</v>
      </c>
    </row>
    <row r="63" spans="1:14" ht="18.95" customHeight="1" x14ac:dyDescent="0.15">
      <c r="A63" s="289"/>
      <c r="B63" s="146" t="s">
        <v>55</v>
      </c>
      <c r="C63" s="133" t="s">
        <v>56</v>
      </c>
      <c r="D63" s="148"/>
      <c r="E63" s="148"/>
      <c r="F63" s="148"/>
      <c r="G63" s="22">
        <v>0.6</v>
      </c>
      <c r="H63" s="49"/>
      <c r="I63" s="242" t="str">
        <f>IF(AND(M63="",M64=""),"",MAX(M63:M64))</f>
        <v/>
      </c>
      <c r="J63" s="138"/>
      <c r="K63" s="14"/>
      <c r="M63" s="10" t="str">
        <f t="shared" si="0"/>
        <v/>
      </c>
      <c r="N63" s="46">
        <v>7</v>
      </c>
    </row>
    <row r="64" spans="1:14" ht="18.95" customHeight="1" x14ac:dyDescent="0.15">
      <c r="A64" s="289"/>
      <c r="B64" s="147"/>
      <c r="C64" s="122" t="s">
        <v>57</v>
      </c>
      <c r="D64" s="245"/>
      <c r="E64" s="245"/>
      <c r="F64" s="245"/>
      <c r="G64" s="21">
        <v>0</v>
      </c>
      <c r="H64" s="55"/>
      <c r="I64" s="244"/>
      <c r="J64" s="140"/>
      <c r="K64" s="14"/>
      <c r="M64" s="10" t="str">
        <f t="shared" si="0"/>
        <v/>
      </c>
      <c r="N64" s="46">
        <v>8</v>
      </c>
    </row>
    <row r="65" spans="1:14" ht="17.100000000000001" customHeight="1" x14ac:dyDescent="0.15">
      <c r="A65" s="289"/>
      <c r="B65" s="124" t="s">
        <v>169</v>
      </c>
      <c r="C65" s="260" t="s">
        <v>170</v>
      </c>
      <c r="D65" s="261"/>
      <c r="E65" s="261"/>
      <c r="F65" s="261"/>
      <c r="G65" s="18">
        <v>0.6</v>
      </c>
      <c r="H65" s="60"/>
      <c r="I65" s="135" t="str">
        <f>IF(AND(M65="",M66="",M67=""),"",MAX(M65:M67))</f>
        <v/>
      </c>
      <c r="J65" s="138"/>
      <c r="K65" s="14"/>
      <c r="M65" s="10" t="str">
        <f t="shared" si="0"/>
        <v/>
      </c>
      <c r="N65" s="46">
        <v>9</v>
      </c>
    </row>
    <row r="66" spans="1:14" ht="17.100000000000001" customHeight="1" x14ac:dyDescent="0.15">
      <c r="A66" s="289"/>
      <c r="B66" s="125"/>
      <c r="C66" s="141" t="s">
        <v>171</v>
      </c>
      <c r="D66" s="120"/>
      <c r="E66" s="120"/>
      <c r="F66" s="120"/>
      <c r="G66" s="19">
        <v>0.3</v>
      </c>
      <c r="H66" s="61"/>
      <c r="I66" s="136"/>
      <c r="J66" s="139"/>
      <c r="K66" s="14"/>
      <c r="M66" s="10" t="str">
        <f t="shared" si="0"/>
        <v/>
      </c>
      <c r="N66" s="46">
        <v>10</v>
      </c>
    </row>
    <row r="67" spans="1:14" ht="17.100000000000001" customHeight="1" x14ac:dyDescent="0.15">
      <c r="A67" s="289"/>
      <c r="B67" s="126"/>
      <c r="C67" s="152" t="s">
        <v>77</v>
      </c>
      <c r="D67" s="280"/>
      <c r="E67" s="280"/>
      <c r="F67" s="280"/>
      <c r="G67" s="21">
        <v>0</v>
      </c>
      <c r="H67" s="62"/>
      <c r="I67" s="137"/>
      <c r="J67" s="140"/>
      <c r="K67" s="14"/>
      <c r="M67" s="10" t="str">
        <f t="shared" si="0"/>
        <v/>
      </c>
      <c r="N67" s="46">
        <v>11</v>
      </c>
    </row>
    <row r="68" spans="1:14" ht="17.100000000000001" customHeight="1" x14ac:dyDescent="0.15">
      <c r="A68" s="289"/>
      <c r="B68" s="146" t="s">
        <v>197</v>
      </c>
      <c r="C68" s="133" t="s">
        <v>172</v>
      </c>
      <c r="D68" s="148"/>
      <c r="E68" s="148"/>
      <c r="F68" s="134"/>
      <c r="G68" s="18">
        <v>0</v>
      </c>
      <c r="H68" s="49"/>
      <c r="I68" s="135" t="str">
        <f>IF(AND(H68="",H69="",H70="",H71="",H72="",H73=""),"",M68+M69+M70+M71+M72+M73)</f>
        <v/>
      </c>
      <c r="J68" s="138"/>
      <c r="K68" s="14"/>
      <c r="M68" s="10">
        <f>IF(H68="",0,G68)</f>
        <v>0</v>
      </c>
      <c r="N68" s="46">
        <v>12</v>
      </c>
    </row>
    <row r="69" spans="1:14" ht="17.100000000000001" customHeight="1" x14ac:dyDescent="0.15">
      <c r="A69" s="289"/>
      <c r="B69" s="125"/>
      <c r="C69" s="149" t="s">
        <v>173</v>
      </c>
      <c r="D69" s="150"/>
      <c r="E69" s="117" t="s">
        <v>174</v>
      </c>
      <c r="F69" s="118"/>
      <c r="G69" s="19">
        <v>0.8</v>
      </c>
      <c r="H69" s="50"/>
      <c r="I69" s="136"/>
      <c r="J69" s="139"/>
      <c r="K69" s="14"/>
      <c r="M69" s="10">
        <f>IF(H69="",0,G69)</f>
        <v>0</v>
      </c>
      <c r="N69" s="46">
        <v>10</v>
      </c>
    </row>
    <row r="70" spans="1:14" ht="17.100000000000001" customHeight="1" x14ac:dyDescent="0.15">
      <c r="A70" s="289"/>
      <c r="B70" s="125"/>
      <c r="C70" s="144"/>
      <c r="D70" s="151"/>
      <c r="E70" s="117" t="s">
        <v>175</v>
      </c>
      <c r="F70" s="118"/>
      <c r="G70" s="19">
        <v>0.5</v>
      </c>
      <c r="H70" s="50"/>
      <c r="I70" s="136"/>
      <c r="J70" s="139"/>
      <c r="K70" s="14"/>
      <c r="M70" s="10">
        <f t="shared" ref="M70:M72" si="1">IF(H70="",0,G70)</f>
        <v>0</v>
      </c>
      <c r="N70" s="46">
        <v>11</v>
      </c>
    </row>
    <row r="71" spans="1:14" ht="17.100000000000001" customHeight="1" x14ac:dyDescent="0.15">
      <c r="A71" s="289"/>
      <c r="B71" s="125"/>
      <c r="C71" s="144"/>
      <c r="D71" s="151"/>
      <c r="E71" s="117" t="s">
        <v>176</v>
      </c>
      <c r="F71" s="118"/>
      <c r="G71" s="19">
        <v>0.2</v>
      </c>
      <c r="H71" s="50"/>
      <c r="I71" s="136"/>
      <c r="J71" s="139"/>
      <c r="K71" s="14"/>
      <c r="M71" s="10">
        <f t="shared" si="1"/>
        <v>0</v>
      </c>
      <c r="N71" s="46">
        <v>12</v>
      </c>
    </row>
    <row r="72" spans="1:14" ht="30" customHeight="1" x14ac:dyDescent="0.15">
      <c r="A72" s="289"/>
      <c r="B72" s="125"/>
      <c r="C72" s="144"/>
      <c r="D72" s="151"/>
      <c r="E72" s="120" t="s">
        <v>177</v>
      </c>
      <c r="F72" s="121"/>
      <c r="G72" s="19">
        <v>-0.4</v>
      </c>
      <c r="H72" s="50"/>
      <c r="I72" s="136"/>
      <c r="J72" s="139"/>
      <c r="K72" s="14"/>
      <c r="M72" s="10">
        <f t="shared" si="1"/>
        <v>0</v>
      </c>
      <c r="N72" s="46"/>
    </row>
    <row r="73" spans="1:14" ht="30" customHeight="1" x14ac:dyDescent="0.15">
      <c r="A73" s="289"/>
      <c r="B73" s="147"/>
      <c r="C73" s="152"/>
      <c r="D73" s="153"/>
      <c r="E73" s="122" t="s">
        <v>178</v>
      </c>
      <c r="F73" s="123"/>
      <c r="G73" s="21">
        <v>-0.3</v>
      </c>
      <c r="H73" s="51"/>
      <c r="I73" s="137"/>
      <c r="J73" s="140"/>
      <c r="K73" s="14"/>
      <c r="M73" s="10">
        <f>IF(H73="",0,G73)</f>
        <v>0</v>
      </c>
      <c r="N73" s="46"/>
    </row>
    <row r="74" spans="1:14" ht="19.5" customHeight="1" x14ac:dyDescent="0.15">
      <c r="A74" s="289"/>
      <c r="B74" s="294" t="s">
        <v>184</v>
      </c>
      <c r="C74" s="133" t="s">
        <v>59</v>
      </c>
      <c r="D74" s="148"/>
      <c r="E74" s="148"/>
      <c r="F74" s="148"/>
      <c r="G74" s="23" t="s">
        <v>60</v>
      </c>
      <c r="H74" s="56"/>
      <c r="I74" s="296" t="str">
        <f>IF(AND(M74="",M75=""),"",IF(M74="",M75,M74))</f>
        <v/>
      </c>
      <c r="J74" s="142"/>
      <c r="K74" s="65"/>
      <c r="M74" s="10" t="str">
        <f>IF(H74="","",H74*-0.1)</f>
        <v/>
      </c>
      <c r="N74" s="46">
        <v>12</v>
      </c>
    </row>
    <row r="75" spans="1:14" ht="17.25" customHeight="1" thickBot="1" x14ac:dyDescent="0.2">
      <c r="A75" s="289"/>
      <c r="B75" s="295"/>
      <c r="C75" s="144" t="s">
        <v>61</v>
      </c>
      <c r="D75" s="145"/>
      <c r="E75" s="145"/>
      <c r="F75" s="145"/>
      <c r="G75" s="20" t="s">
        <v>62</v>
      </c>
      <c r="H75" s="57"/>
      <c r="I75" s="297"/>
      <c r="J75" s="143"/>
      <c r="K75" s="65"/>
      <c r="M75" s="10" t="str">
        <f t="shared" si="0"/>
        <v/>
      </c>
    </row>
    <row r="76" spans="1:14" ht="20.100000000000001" customHeight="1" thickTop="1" x14ac:dyDescent="0.15">
      <c r="A76" s="290"/>
      <c r="B76" s="24"/>
      <c r="C76" s="25"/>
      <c r="D76" s="26"/>
      <c r="E76" s="26"/>
      <c r="F76" s="27"/>
      <c r="G76" s="28">
        <v>5.5</v>
      </c>
      <c r="H76" s="29"/>
      <c r="I76" s="48">
        <f>SUM(I54:I75)</f>
        <v>0</v>
      </c>
      <c r="J76" s="30"/>
      <c r="K76" s="14"/>
    </row>
    <row r="77" spans="1:14" ht="21" customHeight="1" x14ac:dyDescent="0.15">
      <c r="A77" s="256" t="s">
        <v>64</v>
      </c>
      <c r="B77" s="125" t="s">
        <v>160</v>
      </c>
      <c r="C77" s="260" t="s">
        <v>198</v>
      </c>
      <c r="D77" s="272"/>
      <c r="E77" s="273" t="s">
        <v>164</v>
      </c>
      <c r="F77" s="274"/>
      <c r="G77" s="22">
        <v>0.4</v>
      </c>
      <c r="H77" s="58"/>
      <c r="I77" s="243" t="str">
        <f>IF(AND(M77="",M78="",M79=""),"",MAX(M77:M79))</f>
        <v/>
      </c>
      <c r="J77" s="139"/>
      <c r="K77" s="14"/>
      <c r="M77" s="10" t="str">
        <f t="shared" ref="M77:M112" si="2">IF(H77="","",G77)</f>
        <v/>
      </c>
    </row>
    <row r="78" spans="1:14" ht="21" customHeight="1" x14ac:dyDescent="0.15">
      <c r="A78" s="256"/>
      <c r="B78" s="125"/>
      <c r="C78" s="144"/>
      <c r="D78" s="151"/>
      <c r="E78" s="275" t="s">
        <v>162</v>
      </c>
      <c r="F78" s="276"/>
      <c r="G78" s="19">
        <v>0.2</v>
      </c>
      <c r="H78" s="50"/>
      <c r="I78" s="243"/>
      <c r="J78" s="139"/>
      <c r="K78" s="14"/>
      <c r="M78" s="10" t="str">
        <f t="shared" si="2"/>
        <v/>
      </c>
    </row>
    <row r="79" spans="1:14" ht="21" customHeight="1" x14ac:dyDescent="0.15">
      <c r="A79" s="256"/>
      <c r="B79" s="125"/>
      <c r="C79" s="152"/>
      <c r="D79" s="153"/>
      <c r="E79" s="264" t="s">
        <v>165</v>
      </c>
      <c r="F79" s="265"/>
      <c r="G79" s="20">
        <v>0</v>
      </c>
      <c r="H79" s="59"/>
      <c r="I79" s="244"/>
      <c r="J79" s="140"/>
      <c r="K79" s="14"/>
      <c r="M79" s="10" t="str">
        <f t="shared" si="2"/>
        <v/>
      </c>
    </row>
    <row r="80" spans="1:14" ht="20.100000000000001" customHeight="1" x14ac:dyDescent="0.15">
      <c r="A80" s="256"/>
      <c r="B80" s="146" t="s">
        <v>199</v>
      </c>
      <c r="C80" s="133" t="s">
        <v>49</v>
      </c>
      <c r="D80" s="148"/>
      <c r="E80" s="148"/>
      <c r="F80" s="148"/>
      <c r="G80" s="18">
        <v>0.4</v>
      </c>
      <c r="H80" s="49"/>
      <c r="I80" s="242" t="str">
        <f>IF(AND(M80="",M81="",M82="",M83="",M84=""),"",MAX(M80:M84))</f>
        <v/>
      </c>
      <c r="J80" s="138"/>
      <c r="K80" s="14"/>
      <c r="M80" s="10" t="str">
        <f t="shared" si="2"/>
        <v/>
      </c>
    </row>
    <row r="81" spans="1:13" ht="20.100000000000001" customHeight="1" x14ac:dyDescent="0.15">
      <c r="A81" s="256"/>
      <c r="B81" s="277"/>
      <c r="C81" s="141" t="s">
        <v>67</v>
      </c>
      <c r="D81" s="120"/>
      <c r="E81" s="120"/>
      <c r="F81" s="120"/>
      <c r="G81" s="19">
        <v>0.3</v>
      </c>
      <c r="H81" s="50"/>
      <c r="I81" s="243"/>
      <c r="J81" s="139"/>
      <c r="K81" s="14"/>
      <c r="M81" s="10" t="str">
        <f t="shared" si="2"/>
        <v/>
      </c>
    </row>
    <row r="82" spans="1:13" ht="20.100000000000001" customHeight="1" x14ac:dyDescent="0.15">
      <c r="A82" s="256"/>
      <c r="B82" s="278"/>
      <c r="C82" s="141" t="s">
        <v>68</v>
      </c>
      <c r="D82" s="120"/>
      <c r="E82" s="120"/>
      <c r="F82" s="120"/>
      <c r="G82" s="20">
        <v>0.2</v>
      </c>
      <c r="H82" s="50"/>
      <c r="I82" s="243"/>
      <c r="J82" s="139"/>
      <c r="K82" s="14"/>
      <c r="M82" s="10" t="str">
        <f t="shared" si="2"/>
        <v/>
      </c>
    </row>
    <row r="83" spans="1:13" ht="20.100000000000001" customHeight="1" x14ac:dyDescent="0.15">
      <c r="A83" s="256"/>
      <c r="B83" s="278"/>
      <c r="C83" s="141" t="s">
        <v>69</v>
      </c>
      <c r="D83" s="120"/>
      <c r="E83" s="120"/>
      <c r="F83" s="120"/>
      <c r="G83" s="20">
        <v>0.1</v>
      </c>
      <c r="H83" s="50"/>
      <c r="I83" s="243"/>
      <c r="J83" s="139"/>
      <c r="K83" s="14"/>
      <c r="M83" s="10" t="str">
        <f t="shared" si="2"/>
        <v/>
      </c>
    </row>
    <row r="84" spans="1:13" ht="20.100000000000001" customHeight="1" x14ac:dyDescent="0.15">
      <c r="A84" s="256"/>
      <c r="B84" s="278"/>
      <c r="C84" s="122" t="s">
        <v>70</v>
      </c>
      <c r="D84" s="245"/>
      <c r="E84" s="245"/>
      <c r="F84" s="245"/>
      <c r="G84" s="20">
        <v>0</v>
      </c>
      <c r="H84" s="51"/>
      <c r="I84" s="244"/>
      <c r="J84" s="140"/>
      <c r="K84" s="14"/>
      <c r="M84" s="10" t="str">
        <f t="shared" si="2"/>
        <v/>
      </c>
    </row>
    <row r="85" spans="1:13" ht="20.100000000000001" customHeight="1" x14ac:dyDescent="0.15">
      <c r="A85" s="256"/>
      <c r="B85" s="124" t="s">
        <v>71</v>
      </c>
      <c r="C85" s="154" t="s">
        <v>185</v>
      </c>
      <c r="D85" s="155"/>
      <c r="E85" s="160" t="s">
        <v>186</v>
      </c>
      <c r="F85" s="161"/>
      <c r="G85" s="18">
        <v>0.4</v>
      </c>
      <c r="H85" s="60"/>
      <c r="I85" s="135" t="str">
        <f>IF(AND(M85="",M86="",M87="",M88="",M89=""),"",MAX(M85:M89))</f>
        <v/>
      </c>
      <c r="J85" s="138"/>
      <c r="K85" s="14"/>
      <c r="M85" s="10" t="str">
        <f t="shared" si="2"/>
        <v/>
      </c>
    </row>
    <row r="86" spans="1:13" ht="20.100000000000001" customHeight="1" x14ac:dyDescent="0.15">
      <c r="A86" s="256"/>
      <c r="B86" s="125"/>
      <c r="C86" s="156"/>
      <c r="D86" s="157"/>
      <c r="E86" s="162" t="s">
        <v>187</v>
      </c>
      <c r="F86" s="163"/>
      <c r="G86" s="22">
        <v>0.3</v>
      </c>
      <c r="H86" s="119"/>
      <c r="I86" s="136"/>
      <c r="J86" s="139"/>
      <c r="K86" s="14"/>
      <c r="M86" s="10" t="str">
        <f t="shared" si="2"/>
        <v/>
      </c>
    </row>
    <row r="87" spans="1:13" ht="20.100000000000001" customHeight="1" x14ac:dyDescent="0.15">
      <c r="A87" s="256"/>
      <c r="B87" s="125"/>
      <c r="C87" s="156"/>
      <c r="D87" s="157"/>
      <c r="E87" s="164" t="s">
        <v>188</v>
      </c>
      <c r="F87" s="165"/>
      <c r="G87" s="22">
        <v>0.2</v>
      </c>
      <c r="H87" s="119"/>
      <c r="I87" s="136"/>
      <c r="J87" s="139"/>
      <c r="K87" s="14"/>
      <c r="M87" s="10" t="str">
        <f t="shared" si="2"/>
        <v/>
      </c>
    </row>
    <row r="88" spans="1:13" ht="20.100000000000001" customHeight="1" x14ac:dyDescent="0.15">
      <c r="A88" s="256"/>
      <c r="B88" s="125"/>
      <c r="C88" s="156"/>
      <c r="D88" s="157"/>
      <c r="E88" s="162" t="s">
        <v>189</v>
      </c>
      <c r="F88" s="163"/>
      <c r="G88" s="19">
        <v>0.1</v>
      </c>
      <c r="H88" s="61"/>
      <c r="I88" s="136"/>
      <c r="J88" s="139"/>
      <c r="K88" s="14"/>
      <c r="M88" s="10" t="str">
        <f t="shared" si="2"/>
        <v/>
      </c>
    </row>
    <row r="89" spans="1:13" ht="20.100000000000001" customHeight="1" x14ac:dyDescent="0.15">
      <c r="A89" s="256"/>
      <c r="B89" s="126"/>
      <c r="C89" s="158"/>
      <c r="D89" s="159"/>
      <c r="E89" s="166" t="s">
        <v>190</v>
      </c>
      <c r="F89" s="167"/>
      <c r="G89" s="21">
        <v>0</v>
      </c>
      <c r="H89" s="62"/>
      <c r="I89" s="137"/>
      <c r="J89" s="140"/>
      <c r="K89" s="14"/>
      <c r="M89" s="10" t="str">
        <f t="shared" si="2"/>
        <v/>
      </c>
    </row>
    <row r="90" spans="1:13" ht="18.95" customHeight="1" x14ac:dyDescent="0.15">
      <c r="A90" s="256"/>
      <c r="B90" s="124" t="s">
        <v>179</v>
      </c>
      <c r="C90" s="127" t="s">
        <v>200</v>
      </c>
      <c r="D90" s="128"/>
      <c r="E90" s="133" t="s">
        <v>191</v>
      </c>
      <c r="F90" s="134"/>
      <c r="G90" s="18">
        <v>0.3</v>
      </c>
      <c r="H90" s="60"/>
      <c r="I90" s="135" t="str">
        <f>IF(AND(M90="",M91="",M92=""),"",MAX(M90:M92))</f>
        <v/>
      </c>
      <c r="J90" s="138"/>
      <c r="K90" s="14"/>
      <c r="M90" s="10" t="str">
        <f t="shared" si="2"/>
        <v/>
      </c>
    </row>
    <row r="91" spans="1:13" ht="18.95" customHeight="1" x14ac:dyDescent="0.15">
      <c r="A91" s="256"/>
      <c r="B91" s="125"/>
      <c r="C91" s="129"/>
      <c r="D91" s="130"/>
      <c r="E91" s="141" t="s">
        <v>180</v>
      </c>
      <c r="F91" s="121"/>
      <c r="G91" s="19">
        <v>0.2</v>
      </c>
      <c r="H91" s="61"/>
      <c r="I91" s="136"/>
      <c r="J91" s="139"/>
      <c r="K91" s="14"/>
      <c r="M91" s="10" t="str">
        <f t="shared" si="2"/>
        <v/>
      </c>
    </row>
    <row r="92" spans="1:13" ht="18.95" customHeight="1" x14ac:dyDescent="0.15">
      <c r="A92" s="256"/>
      <c r="B92" s="126"/>
      <c r="C92" s="131"/>
      <c r="D92" s="132"/>
      <c r="E92" s="122" t="s">
        <v>181</v>
      </c>
      <c r="F92" s="123"/>
      <c r="G92" s="21">
        <v>0</v>
      </c>
      <c r="H92" s="62"/>
      <c r="I92" s="137"/>
      <c r="J92" s="140"/>
      <c r="K92" s="14"/>
      <c r="M92" s="10" t="str">
        <f t="shared" si="2"/>
        <v/>
      </c>
    </row>
    <row r="93" spans="1:13" ht="20.100000000000001" customHeight="1" x14ac:dyDescent="0.15">
      <c r="A93" s="256"/>
      <c r="B93" s="124" t="s">
        <v>192</v>
      </c>
      <c r="C93" s="260" t="s">
        <v>166</v>
      </c>
      <c r="D93" s="261"/>
      <c r="E93" s="261"/>
      <c r="F93" s="261"/>
      <c r="G93" s="18">
        <v>0.5</v>
      </c>
      <c r="H93" s="60"/>
      <c r="I93" s="135" t="str">
        <f>IF(AND(M93="",M94="",M95=""),"",MAX(M93:M95))</f>
        <v/>
      </c>
      <c r="J93" s="138"/>
      <c r="K93" s="14"/>
      <c r="M93" s="10" t="str">
        <f t="shared" si="2"/>
        <v/>
      </c>
    </row>
    <row r="94" spans="1:13" ht="30" customHeight="1" x14ac:dyDescent="0.15">
      <c r="A94" s="256"/>
      <c r="B94" s="125"/>
      <c r="C94" s="141" t="s">
        <v>167</v>
      </c>
      <c r="D94" s="120"/>
      <c r="E94" s="120"/>
      <c r="F94" s="120"/>
      <c r="G94" s="19">
        <v>0.2</v>
      </c>
      <c r="H94" s="61"/>
      <c r="I94" s="136"/>
      <c r="J94" s="139"/>
      <c r="K94" s="14"/>
      <c r="M94" s="10" t="str">
        <f t="shared" si="2"/>
        <v/>
      </c>
    </row>
    <row r="95" spans="1:13" ht="20.100000000000001" customHeight="1" thickBot="1" x14ac:dyDescent="0.2">
      <c r="A95" s="256"/>
      <c r="B95" s="126"/>
      <c r="C95" s="152" t="s">
        <v>77</v>
      </c>
      <c r="D95" s="280"/>
      <c r="E95" s="280"/>
      <c r="F95" s="280"/>
      <c r="G95" s="21">
        <v>0</v>
      </c>
      <c r="H95" s="62"/>
      <c r="I95" s="254"/>
      <c r="J95" s="279"/>
      <c r="K95" s="14"/>
      <c r="M95" s="10" t="str">
        <f t="shared" si="2"/>
        <v/>
      </c>
    </row>
    <row r="96" spans="1:13" ht="20.100000000000001" customHeight="1" thickTop="1" x14ac:dyDescent="0.15">
      <c r="A96" s="256"/>
      <c r="B96" s="31" t="s">
        <v>63</v>
      </c>
      <c r="C96" s="32"/>
      <c r="D96" s="33"/>
      <c r="E96" s="33"/>
      <c r="F96" s="34"/>
      <c r="G96" s="35">
        <v>2</v>
      </c>
      <c r="H96" s="36"/>
      <c r="I96" s="47">
        <f>SUM(I77:I95)</f>
        <v>0</v>
      </c>
      <c r="J96" s="37"/>
      <c r="K96" s="14"/>
    </row>
    <row r="97" spans="1:13" ht="30" customHeight="1" x14ac:dyDescent="0.15">
      <c r="A97" s="255" t="s">
        <v>78</v>
      </c>
      <c r="B97" s="257" t="s">
        <v>79</v>
      </c>
      <c r="C97" s="260" t="s">
        <v>80</v>
      </c>
      <c r="D97" s="261"/>
      <c r="E97" s="261"/>
      <c r="F97" s="261"/>
      <c r="G97" s="18">
        <v>0.8</v>
      </c>
      <c r="H97" s="49"/>
      <c r="I97" s="135" t="str">
        <f>IF(AND(M97="",M98="",M99=""),"",MAX(M97:M99))</f>
        <v/>
      </c>
      <c r="J97" s="138"/>
      <c r="K97" s="14"/>
      <c r="M97" s="10" t="str">
        <f t="shared" si="2"/>
        <v/>
      </c>
    </row>
    <row r="98" spans="1:13" ht="20.100000000000001" customHeight="1" x14ac:dyDescent="0.15">
      <c r="A98" s="256"/>
      <c r="B98" s="258"/>
      <c r="C98" s="141" t="s">
        <v>81</v>
      </c>
      <c r="D98" s="120"/>
      <c r="E98" s="120"/>
      <c r="F98" s="120"/>
      <c r="G98" s="38">
        <v>0.6</v>
      </c>
      <c r="H98" s="50"/>
      <c r="I98" s="136"/>
      <c r="J98" s="139"/>
      <c r="K98" s="14"/>
      <c r="M98" s="10" t="str">
        <f t="shared" si="2"/>
        <v/>
      </c>
    </row>
    <row r="99" spans="1:13" ht="20.100000000000001" customHeight="1" x14ac:dyDescent="0.15">
      <c r="A99" s="256"/>
      <c r="B99" s="259"/>
      <c r="C99" s="122" t="s">
        <v>82</v>
      </c>
      <c r="D99" s="245"/>
      <c r="E99" s="245"/>
      <c r="F99" s="245"/>
      <c r="G99" s="20">
        <v>0</v>
      </c>
      <c r="H99" s="51"/>
      <c r="I99" s="137"/>
      <c r="J99" s="140"/>
      <c r="K99" s="14"/>
      <c r="M99" s="10" t="str">
        <f t="shared" si="2"/>
        <v/>
      </c>
    </row>
    <row r="100" spans="1:13" ht="17.25" customHeight="1" x14ac:dyDescent="0.15">
      <c r="A100" s="256"/>
      <c r="B100" s="252" t="s">
        <v>83</v>
      </c>
      <c r="C100" s="133" t="s">
        <v>84</v>
      </c>
      <c r="D100" s="148"/>
      <c r="E100" s="148"/>
      <c r="F100" s="148"/>
      <c r="G100" s="18">
        <v>0.4</v>
      </c>
      <c r="H100" s="49"/>
      <c r="I100" s="135" t="str">
        <f>IF(AND(M100="",M101="",M102=""),"",MAX(M100:M102))</f>
        <v/>
      </c>
      <c r="J100" s="138"/>
      <c r="K100" s="14"/>
      <c r="M100" s="10" t="str">
        <f t="shared" si="2"/>
        <v/>
      </c>
    </row>
    <row r="101" spans="1:13" ht="32.25" customHeight="1" x14ac:dyDescent="0.15">
      <c r="A101" s="256"/>
      <c r="B101" s="262"/>
      <c r="C101" s="267" t="s">
        <v>85</v>
      </c>
      <c r="D101" s="268"/>
      <c r="E101" s="268"/>
      <c r="F101" s="268"/>
      <c r="G101" s="19">
        <v>0.2</v>
      </c>
      <c r="H101" s="50"/>
      <c r="I101" s="136"/>
      <c r="J101" s="139"/>
      <c r="K101" s="14"/>
      <c r="M101" s="10" t="str">
        <f t="shared" si="2"/>
        <v/>
      </c>
    </row>
    <row r="102" spans="1:13" ht="17.25" customHeight="1" x14ac:dyDescent="0.15">
      <c r="A102" s="256"/>
      <c r="B102" s="263"/>
      <c r="C102" s="122" t="s">
        <v>86</v>
      </c>
      <c r="D102" s="245"/>
      <c r="E102" s="245"/>
      <c r="F102" s="245"/>
      <c r="G102" s="21">
        <v>0</v>
      </c>
      <c r="H102" s="51"/>
      <c r="I102" s="137"/>
      <c r="J102" s="140"/>
      <c r="K102" s="14"/>
      <c r="M102" s="10" t="str">
        <f t="shared" si="2"/>
        <v/>
      </c>
    </row>
    <row r="103" spans="1:13" ht="17.25" customHeight="1" x14ac:dyDescent="0.15">
      <c r="A103" s="256"/>
      <c r="B103" s="269" t="s">
        <v>87</v>
      </c>
      <c r="C103" s="236" t="s">
        <v>88</v>
      </c>
      <c r="D103" s="237"/>
      <c r="E103" s="133" t="s">
        <v>182</v>
      </c>
      <c r="F103" s="148"/>
      <c r="G103" s="18">
        <v>0.3</v>
      </c>
      <c r="H103" s="49"/>
      <c r="I103" s="135" t="str">
        <f>IF(AND(M103="",M104="",M105="",M106=""),"",MAX(M103:M106))</f>
        <v/>
      </c>
      <c r="J103" s="138"/>
      <c r="K103" s="14"/>
      <c r="M103" s="10" t="str">
        <f t="shared" si="2"/>
        <v/>
      </c>
    </row>
    <row r="104" spans="1:13" ht="17.25" customHeight="1" x14ac:dyDescent="0.15">
      <c r="A104" s="256"/>
      <c r="B104" s="270"/>
      <c r="C104" s="238"/>
      <c r="D104" s="239"/>
      <c r="E104" s="141" t="s">
        <v>183</v>
      </c>
      <c r="F104" s="120"/>
      <c r="G104" s="19">
        <v>0.2</v>
      </c>
      <c r="H104" s="50"/>
      <c r="I104" s="136"/>
      <c r="J104" s="139"/>
      <c r="K104" s="14"/>
      <c r="M104" s="10" t="str">
        <f t="shared" si="2"/>
        <v/>
      </c>
    </row>
    <row r="105" spans="1:13" ht="17.25" customHeight="1" x14ac:dyDescent="0.15">
      <c r="A105" s="256"/>
      <c r="B105" s="270"/>
      <c r="C105" s="238"/>
      <c r="D105" s="239"/>
      <c r="E105" s="141" t="s">
        <v>91</v>
      </c>
      <c r="F105" s="120"/>
      <c r="G105" s="38">
        <v>0.1</v>
      </c>
      <c r="H105" s="50"/>
      <c r="I105" s="136"/>
      <c r="J105" s="139"/>
      <c r="K105" s="14"/>
      <c r="M105" s="10" t="str">
        <f t="shared" si="2"/>
        <v/>
      </c>
    </row>
    <row r="106" spans="1:13" ht="17.25" customHeight="1" x14ac:dyDescent="0.15">
      <c r="A106" s="256"/>
      <c r="B106" s="271"/>
      <c r="C106" s="240"/>
      <c r="D106" s="241"/>
      <c r="E106" s="264" t="s">
        <v>92</v>
      </c>
      <c r="F106" s="265"/>
      <c r="G106" s="21">
        <v>0</v>
      </c>
      <c r="H106" s="51"/>
      <c r="I106" s="137"/>
      <c r="J106" s="140"/>
      <c r="K106" s="14"/>
      <c r="M106" s="10" t="str">
        <f t="shared" si="2"/>
        <v/>
      </c>
    </row>
    <row r="107" spans="1:13" ht="17.25" customHeight="1" x14ac:dyDescent="0.15">
      <c r="A107" s="256"/>
      <c r="B107" s="266" t="s">
        <v>93</v>
      </c>
      <c r="C107" s="133" t="s">
        <v>94</v>
      </c>
      <c r="D107" s="148"/>
      <c r="E107" s="148"/>
      <c r="F107" s="148"/>
      <c r="G107" s="18">
        <v>0.5</v>
      </c>
      <c r="H107" s="49"/>
      <c r="I107" s="135" t="str">
        <f>IF(AND(M107="",M108=""),"",MAX(M107:M108))</f>
        <v/>
      </c>
      <c r="J107" s="138"/>
      <c r="K107" s="14"/>
      <c r="M107" s="10" t="str">
        <f t="shared" si="2"/>
        <v/>
      </c>
    </row>
    <row r="108" spans="1:13" ht="17.25" customHeight="1" x14ac:dyDescent="0.15">
      <c r="A108" s="256"/>
      <c r="B108" s="253"/>
      <c r="C108" s="122" t="s">
        <v>95</v>
      </c>
      <c r="D108" s="245"/>
      <c r="E108" s="245"/>
      <c r="F108" s="245"/>
      <c r="G108" s="21">
        <v>0</v>
      </c>
      <c r="H108" s="51"/>
      <c r="I108" s="137"/>
      <c r="J108" s="140"/>
      <c r="K108" s="14"/>
      <c r="M108" s="10" t="str">
        <f t="shared" si="2"/>
        <v/>
      </c>
    </row>
    <row r="109" spans="1:13" ht="17.25" customHeight="1" x14ac:dyDescent="0.15">
      <c r="A109" s="256"/>
      <c r="B109" s="252" t="s">
        <v>96</v>
      </c>
      <c r="C109" s="133" t="s">
        <v>97</v>
      </c>
      <c r="D109" s="148"/>
      <c r="E109" s="148"/>
      <c r="F109" s="148"/>
      <c r="G109" s="18">
        <v>0.4</v>
      </c>
      <c r="H109" s="49"/>
      <c r="I109" s="135" t="str">
        <f>IF(AND(M109="",M110=""),"",MAX(M109:M110))</f>
        <v/>
      </c>
      <c r="J109" s="138"/>
      <c r="K109" s="14"/>
      <c r="M109" s="10" t="str">
        <f t="shared" si="2"/>
        <v/>
      </c>
    </row>
    <row r="110" spans="1:13" ht="17.25" customHeight="1" x14ac:dyDescent="0.15">
      <c r="A110" s="256"/>
      <c r="B110" s="253"/>
      <c r="C110" s="122" t="s">
        <v>98</v>
      </c>
      <c r="D110" s="245"/>
      <c r="E110" s="245"/>
      <c r="F110" s="245"/>
      <c r="G110" s="21">
        <v>0</v>
      </c>
      <c r="H110" s="51"/>
      <c r="I110" s="137"/>
      <c r="J110" s="140"/>
      <c r="K110" s="14"/>
      <c r="M110" s="10" t="str">
        <f t="shared" si="2"/>
        <v/>
      </c>
    </row>
    <row r="111" spans="1:13" ht="17.25" customHeight="1" x14ac:dyDescent="0.15">
      <c r="A111" s="256"/>
      <c r="B111" s="252" t="s">
        <v>99</v>
      </c>
      <c r="C111" s="133" t="s">
        <v>100</v>
      </c>
      <c r="D111" s="148"/>
      <c r="E111" s="148"/>
      <c r="F111" s="148"/>
      <c r="G111" s="18">
        <v>0.1</v>
      </c>
      <c r="H111" s="49"/>
      <c r="I111" s="135" t="str">
        <f>IF(AND(M111="",M112=""),"",MAX(M111:M112))</f>
        <v/>
      </c>
      <c r="J111" s="138"/>
      <c r="K111" s="14"/>
      <c r="M111" s="10" t="str">
        <f t="shared" si="2"/>
        <v/>
      </c>
    </row>
    <row r="112" spans="1:13" ht="17.25" customHeight="1" thickBot="1" x14ac:dyDescent="0.2">
      <c r="A112" s="256"/>
      <c r="B112" s="253"/>
      <c r="C112" s="122" t="s">
        <v>101</v>
      </c>
      <c r="D112" s="245"/>
      <c r="E112" s="245"/>
      <c r="F112" s="245"/>
      <c r="G112" s="21">
        <v>0</v>
      </c>
      <c r="H112" s="57"/>
      <c r="I112" s="254"/>
      <c r="J112" s="140"/>
      <c r="K112" s="14"/>
      <c r="M112" s="10" t="str">
        <f t="shared" si="2"/>
        <v/>
      </c>
    </row>
    <row r="113" spans="1:11" ht="20.100000000000001" customHeight="1" thickTop="1" x14ac:dyDescent="0.15">
      <c r="A113" s="256"/>
      <c r="B113" s="31" t="s">
        <v>63</v>
      </c>
      <c r="C113" s="32"/>
      <c r="D113" s="33"/>
      <c r="E113" s="33"/>
      <c r="F113" s="34"/>
      <c r="G113" s="35">
        <v>2.5</v>
      </c>
      <c r="H113" s="39"/>
      <c r="I113" s="35">
        <f>SUM(I97:I112)</f>
        <v>0</v>
      </c>
      <c r="J113" s="37"/>
      <c r="K113" s="14"/>
    </row>
    <row r="114" spans="1:11" ht="30" customHeight="1" x14ac:dyDescent="0.15">
      <c r="A114" s="40"/>
      <c r="B114" s="251" t="s">
        <v>102</v>
      </c>
      <c r="C114" s="251"/>
      <c r="D114" s="251"/>
      <c r="E114" s="41"/>
      <c r="F114" s="42"/>
      <c r="G114" s="43">
        <v>10</v>
      </c>
      <c r="H114" s="44"/>
      <c r="I114" s="43">
        <f>SUM(I76,I96,I113)</f>
        <v>0</v>
      </c>
      <c r="J114" s="45" t="str">
        <f>IF(J76="","",SUM(J76,J96,J113))</f>
        <v/>
      </c>
    </row>
    <row r="115" spans="1:11" ht="3.75" customHeight="1" x14ac:dyDescent="0.15"/>
    <row r="116" spans="1:11" ht="20.25" customHeight="1" x14ac:dyDescent="0.15"/>
    <row r="117" spans="1:11" ht="20.25" customHeight="1" x14ac:dyDescent="0.15"/>
    <row r="118" spans="1:11" ht="20.25" customHeight="1" x14ac:dyDescent="0.15"/>
    <row r="119" spans="1:11" ht="20.25" customHeight="1" x14ac:dyDescent="0.15"/>
    <row r="120" spans="1:11" ht="20.25" customHeight="1" x14ac:dyDescent="0.15"/>
    <row r="121" spans="1:11" ht="20.25" customHeight="1" x14ac:dyDescent="0.15"/>
    <row r="122" spans="1:11" ht="20.25" customHeight="1" x14ac:dyDescent="0.15"/>
    <row r="123" spans="1:11" ht="20.25" customHeight="1" x14ac:dyDescent="0.15"/>
    <row r="124" spans="1:11" ht="20.25" customHeight="1" x14ac:dyDescent="0.15"/>
    <row r="125" spans="1:11" ht="20.25" customHeight="1" x14ac:dyDescent="0.15"/>
    <row r="126" spans="1:11" ht="20.25" customHeight="1" x14ac:dyDescent="0.15"/>
    <row r="127" spans="1:11" ht="20.25" customHeight="1" x14ac:dyDescent="0.15"/>
    <row r="128" spans="1:11" ht="20.25" customHeight="1" x14ac:dyDescent="0.15"/>
    <row r="129" ht="20.25" customHeight="1" x14ac:dyDescent="0.15"/>
    <row r="130" ht="20.25" customHeight="1" x14ac:dyDescent="0.15"/>
    <row r="131" ht="20.25" customHeight="1" x14ac:dyDescent="0.15"/>
    <row r="132" ht="20.25" customHeight="1" x14ac:dyDescent="0.15"/>
    <row r="133" ht="20.25" customHeight="1" x14ac:dyDescent="0.15"/>
    <row r="134" ht="18.75" customHeight="1" x14ac:dyDescent="0.15"/>
    <row r="135" ht="18.75" customHeight="1" x14ac:dyDescent="0.15"/>
  </sheetData>
  <sheetProtection sheet="1" insertRows="0" selectLockedCells="1"/>
  <mergeCells count="222">
    <mergeCell ref="F1:J1"/>
    <mergeCell ref="A53:B53"/>
    <mergeCell ref="C53:F53"/>
    <mergeCell ref="H53:I53"/>
    <mergeCell ref="I57:I62"/>
    <mergeCell ref="J57:J62"/>
    <mergeCell ref="C58:F58"/>
    <mergeCell ref="C59:F59"/>
    <mergeCell ref="C60:F60"/>
    <mergeCell ref="C61:F61"/>
    <mergeCell ref="C62:F62"/>
    <mergeCell ref="A54:A76"/>
    <mergeCell ref="B54:B56"/>
    <mergeCell ref="C54:D56"/>
    <mergeCell ref="E54:F54"/>
    <mergeCell ref="I54:I56"/>
    <mergeCell ref="J54:J56"/>
    <mergeCell ref="E55:F55"/>
    <mergeCell ref="E56:F56"/>
    <mergeCell ref="B57:B62"/>
    <mergeCell ref="C57:F57"/>
    <mergeCell ref="B74:B75"/>
    <mergeCell ref="C74:F74"/>
    <mergeCell ref="I74:I75"/>
    <mergeCell ref="B63:B64"/>
    <mergeCell ref="C63:F63"/>
    <mergeCell ref="I63:I64"/>
    <mergeCell ref="J63:J64"/>
    <mergeCell ref="C64:F64"/>
    <mergeCell ref="B65:B67"/>
    <mergeCell ref="C65:F65"/>
    <mergeCell ref="I65:I67"/>
    <mergeCell ref="J65:J67"/>
    <mergeCell ref="C66:F66"/>
    <mergeCell ref="C67:F67"/>
    <mergeCell ref="A77:A96"/>
    <mergeCell ref="B77:B79"/>
    <mergeCell ref="C77:D79"/>
    <mergeCell ref="E77:F77"/>
    <mergeCell ref="I77:I79"/>
    <mergeCell ref="J77:J79"/>
    <mergeCell ref="E78:F78"/>
    <mergeCell ref="E79:F79"/>
    <mergeCell ref="B80:B84"/>
    <mergeCell ref="C80:F80"/>
    <mergeCell ref="B93:B95"/>
    <mergeCell ref="C93:F93"/>
    <mergeCell ref="I93:I95"/>
    <mergeCell ref="J93:J95"/>
    <mergeCell ref="C94:F94"/>
    <mergeCell ref="C95:F95"/>
    <mergeCell ref="B85:B89"/>
    <mergeCell ref="I97:I99"/>
    <mergeCell ref="J97:J99"/>
    <mergeCell ref="C98:F98"/>
    <mergeCell ref="C99:F99"/>
    <mergeCell ref="B100:B102"/>
    <mergeCell ref="C100:F100"/>
    <mergeCell ref="I100:I102"/>
    <mergeCell ref="E106:F106"/>
    <mergeCell ref="B107:B108"/>
    <mergeCell ref="C107:F107"/>
    <mergeCell ref="I107:I108"/>
    <mergeCell ref="J107:J108"/>
    <mergeCell ref="C108:F108"/>
    <mergeCell ref="J100:J102"/>
    <mergeCell ref="C101:F101"/>
    <mergeCell ref="C102:F102"/>
    <mergeCell ref="B103:B106"/>
    <mergeCell ref="B114:D114"/>
    <mergeCell ref="B109:B110"/>
    <mergeCell ref="C109:F109"/>
    <mergeCell ref="I109:I110"/>
    <mergeCell ref="J109:J110"/>
    <mergeCell ref="C110:F110"/>
    <mergeCell ref="B111:B112"/>
    <mergeCell ref="C111:F111"/>
    <mergeCell ref="I111:I112"/>
    <mergeCell ref="J111:J112"/>
    <mergeCell ref="C112:F112"/>
    <mergeCell ref="F5:J5"/>
    <mergeCell ref="C103:D106"/>
    <mergeCell ref="E103:F103"/>
    <mergeCell ref="I103:I106"/>
    <mergeCell ref="J103:J106"/>
    <mergeCell ref="E104:F104"/>
    <mergeCell ref="E105:F105"/>
    <mergeCell ref="I85:I89"/>
    <mergeCell ref="J85:J89"/>
    <mergeCell ref="I80:I84"/>
    <mergeCell ref="J80:J84"/>
    <mergeCell ref="C81:F81"/>
    <mergeCell ref="C82:F82"/>
    <mergeCell ref="C83:F83"/>
    <mergeCell ref="C84:F84"/>
    <mergeCell ref="F49:J49"/>
    <mergeCell ref="F50:J50"/>
    <mergeCell ref="E36:H36"/>
    <mergeCell ref="E37:H37"/>
    <mergeCell ref="A30:D30"/>
    <mergeCell ref="A31:D31"/>
    <mergeCell ref="A97:A113"/>
    <mergeCell ref="B97:B99"/>
    <mergeCell ref="C97:F97"/>
    <mergeCell ref="A48:J48"/>
    <mergeCell ref="A14:B14"/>
    <mergeCell ref="A15:B15"/>
    <mergeCell ref="C14:J14"/>
    <mergeCell ref="C15:J15"/>
    <mergeCell ref="A17:D17"/>
    <mergeCell ref="A18:D18"/>
    <mergeCell ref="A19:D19"/>
    <mergeCell ref="A20:D20"/>
    <mergeCell ref="A21:D21"/>
    <mergeCell ref="A22:D22"/>
    <mergeCell ref="A23:D23"/>
    <mergeCell ref="A24:D24"/>
    <mergeCell ref="A25:D25"/>
    <mergeCell ref="A26:D26"/>
    <mergeCell ref="A27:D27"/>
    <mergeCell ref="A28:D28"/>
    <mergeCell ref="E27:H27"/>
    <mergeCell ref="E28:H28"/>
    <mergeCell ref="E17:H17"/>
    <mergeCell ref="A29:D29"/>
    <mergeCell ref="A34:D34"/>
    <mergeCell ref="A35:D35"/>
    <mergeCell ref="A36:D36"/>
    <mergeCell ref="A37:D37"/>
    <mergeCell ref="E34:H34"/>
    <mergeCell ref="E35:H35"/>
    <mergeCell ref="E18:H18"/>
    <mergeCell ref="E19:H19"/>
    <mergeCell ref="E20:H20"/>
    <mergeCell ref="E21:H21"/>
    <mergeCell ref="E22:H22"/>
    <mergeCell ref="E23:H23"/>
    <mergeCell ref="E24:H24"/>
    <mergeCell ref="E25:H25"/>
    <mergeCell ref="E26:H26"/>
    <mergeCell ref="A32:D32"/>
    <mergeCell ref="A33:D33"/>
    <mergeCell ref="E29:H29"/>
    <mergeCell ref="E30:H30"/>
    <mergeCell ref="E31:H31"/>
    <mergeCell ref="E32:H32"/>
    <mergeCell ref="E33:H33"/>
    <mergeCell ref="I17:J17"/>
    <mergeCell ref="I18:J18"/>
    <mergeCell ref="I19:J19"/>
    <mergeCell ref="I20:J20"/>
    <mergeCell ref="I21:J21"/>
    <mergeCell ref="I22:J22"/>
    <mergeCell ref="I23:J23"/>
    <mergeCell ref="I24:J24"/>
    <mergeCell ref="I25:J25"/>
    <mergeCell ref="I26:J26"/>
    <mergeCell ref="I27:J27"/>
    <mergeCell ref="I28:J28"/>
    <mergeCell ref="I29:J29"/>
    <mergeCell ref="I30:J30"/>
    <mergeCell ref="I31:J31"/>
    <mergeCell ref="I32:J32"/>
    <mergeCell ref="I33:J33"/>
    <mergeCell ref="I34:J34"/>
    <mergeCell ref="A39:D39"/>
    <mergeCell ref="A40:D40"/>
    <mergeCell ref="A41:D41"/>
    <mergeCell ref="A42:D42"/>
    <mergeCell ref="A43:D43"/>
    <mergeCell ref="I38:J38"/>
    <mergeCell ref="I39:J39"/>
    <mergeCell ref="I40:J40"/>
    <mergeCell ref="I41:J41"/>
    <mergeCell ref="I42:J42"/>
    <mergeCell ref="I43:J43"/>
    <mergeCell ref="A3:D3"/>
    <mergeCell ref="F8:I8"/>
    <mergeCell ref="F9:I9"/>
    <mergeCell ref="I44:J44"/>
    <mergeCell ref="I45:J45"/>
    <mergeCell ref="I46:J46"/>
    <mergeCell ref="F6:J6"/>
    <mergeCell ref="F7:J7"/>
    <mergeCell ref="A44:D44"/>
    <mergeCell ref="A45:D45"/>
    <mergeCell ref="A46:D46"/>
    <mergeCell ref="E38:H38"/>
    <mergeCell ref="E39:H39"/>
    <mergeCell ref="E40:H40"/>
    <mergeCell ref="E41:H41"/>
    <mergeCell ref="E42:H42"/>
    <mergeCell ref="E43:H43"/>
    <mergeCell ref="E44:H44"/>
    <mergeCell ref="E45:H45"/>
    <mergeCell ref="E46:H46"/>
    <mergeCell ref="I35:J35"/>
    <mergeCell ref="I36:J36"/>
    <mergeCell ref="I37:J37"/>
    <mergeCell ref="A38:D38"/>
    <mergeCell ref="E72:F72"/>
    <mergeCell ref="E73:F73"/>
    <mergeCell ref="B90:B92"/>
    <mergeCell ref="C90:D92"/>
    <mergeCell ref="E90:F90"/>
    <mergeCell ref="I90:I92"/>
    <mergeCell ref="J90:J92"/>
    <mergeCell ref="E91:F91"/>
    <mergeCell ref="E92:F92"/>
    <mergeCell ref="J74:J75"/>
    <mergeCell ref="C75:F75"/>
    <mergeCell ref="B68:B73"/>
    <mergeCell ref="C68:F68"/>
    <mergeCell ref="I68:I73"/>
    <mergeCell ref="J68:J73"/>
    <mergeCell ref="C69:D73"/>
    <mergeCell ref="C85:D89"/>
    <mergeCell ref="E85:F85"/>
    <mergeCell ref="E86:F86"/>
    <mergeCell ref="E87:F87"/>
    <mergeCell ref="E88:F88"/>
    <mergeCell ref="E89:F89"/>
  </mergeCells>
  <phoneticPr fontId="2"/>
  <dataValidations count="2">
    <dataValidation type="list" allowBlank="1" showInputMessage="1" showErrorMessage="1" sqref="H75 H97:H112 H54:H73 H77:H95" xr:uid="{00000000-0002-0000-0000-000000000000}">
      <formula1>$N$54:$N$55</formula1>
    </dataValidation>
    <dataValidation type="list" allowBlank="1" showInputMessage="1" showErrorMessage="1" sqref="H74" xr:uid="{00000000-0002-0000-0000-000001000000}">
      <formula1>$N$56:$N$74</formula1>
    </dataValidation>
  </dataValidations>
  <pageMargins left="0.62992125984251968" right="0.43307086614173229" top="0.51181102362204722" bottom="0.55118110236220474" header="0.19685039370078741" footer="0.19685039370078741"/>
  <pageSetup paperSize="9" scale="63" fitToHeight="2" orientation="portrait" errors="dash" r:id="rId1"/>
  <headerFooter alignWithMargins="0"/>
  <rowBreaks count="1" manualBreakCount="1">
    <brk id="47" max="10"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3"/>
  </sheetPr>
  <dimension ref="A1:F44"/>
  <sheetViews>
    <sheetView view="pageBreakPreview" topLeftCell="A15" zoomScaleNormal="100" zoomScaleSheetLayoutView="100" workbookViewId="0">
      <selection activeCell="E1" sqref="E1:J1"/>
    </sheetView>
  </sheetViews>
  <sheetFormatPr defaultRowHeight="13.5" x14ac:dyDescent="0.15"/>
  <cols>
    <col min="1" max="1" width="16.125" style="1" customWidth="1"/>
    <col min="2" max="2" width="18.25" bestFit="1" customWidth="1"/>
    <col min="4" max="4" width="13.75" customWidth="1"/>
    <col min="5" max="5" width="24.875" customWidth="1"/>
    <col min="6" max="6" width="10.875" customWidth="1"/>
    <col min="7" max="7" width="3.75" customWidth="1"/>
  </cols>
  <sheetData>
    <row r="1" spans="1:6" ht="18.75" customHeight="1" x14ac:dyDescent="0.15">
      <c r="E1" s="336" t="s">
        <v>31</v>
      </c>
      <c r="F1" s="336"/>
    </row>
    <row r="2" spans="1:6" x14ac:dyDescent="0.15">
      <c r="A2" s="5" t="s">
        <v>168</v>
      </c>
    </row>
    <row r="3" spans="1:6" ht="20.100000000000001" customHeight="1" x14ac:dyDescent="0.15">
      <c r="C3" s="5"/>
      <c r="D3" s="5" t="s">
        <v>12</v>
      </c>
      <c r="E3" s="337" t="s">
        <v>18</v>
      </c>
      <c r="F3" s="337"/>
    </row>
    <row r="4" spans="1:6" ht="20.100000000000001" customHeight="1" x14ac:dyDescent="0.15">
      <c r="C4" s="5"/>
      <c r="D4" s="5" t="s">
        <v>6</v>
      </c>
      <c r="E4" s="337" t="s">
        <v>19</v>
      </c>
      <c r="F4" s="337"/>
    </row>
    <row r="5" spans="1:6" ht="20.100000000000001" customHeight="1" x14ac:dyDescent="0.15">
      <c r="C5" s="1"/>
      <c r="D5" s="5" t="s">
        <v>14</v>
      </c>
      <c r="E5" t="s">
        <v>20</v>
      </c>
      <c r="F5" s="1"/>
    </row>
    <row r="6" spans="1:6" ht="20.100000000000001" customHeight="1" x14ac:dyDescent="0.15">
      <c r="C6" s="1"/>
      <c r="D6" s="5" t="s">
        <v>15</v>
      </c>
      <c r="E6" s="5" t="s">
        <v>21</v>
      </c>
      <c r="F6" s="1"/>
    </row>
    <row r="7" spans="1:6" ht="23.25" customHeight="1" x14ac:dyDescent="0.15">
      <c r="A7" s="338" t="s">
        <v>23</v>
      </c>
      <c r="B7" s="338"/>
      <c r="C7" s="338"/>
      <c r="D7" t="s">
        <v>22</v>
      </c>
      <c r="E7" t="s">
        <v>21</v>
      </c>
      <c r="F7" s="1"/>
    </row>
    <row r="11" spans="1:6" ht="14.25" thickBot="1" x14ac:dyDescent="0.2"/>
    <row r="12" spans="1:6" ht="20.100000000000001" customHeight="1" thickBot="1" x14ac:dyDescent="0.2">
      <c r="A12" s="6" t="s">
        <v>5</v>
      </c>
      <c r="B12" s="339" t="s">
        <v>29</v>
      </c>
      <c r="C12" s="340"/>
      <c r="D12" s="340"/>
      <c r="E12" s="340"/>
      <c r="F12" s="340"/>
    </row>
    <row r="13" spans="1:6" ht="20.100000000000001" customHeight="1" thickBot="1" x14ac:dyDescent="0.2">
      <c r="A13" s="6" t="s">
        <v>0</v>
      </c>
      <c r="B13" s="334" t="s">
        <v>30</v>
      </c>
      <c r="C13" s="335"/>
      <c r="D13" s="335"/>
      <c r="E13" s="335"/>
      <c r="F13" s="335"/>
    </row>
    <row r="14" spans="1:6" ht="15" thickBot="1" x14ac:dyDescent="0.2">
      <c r="A14" s="3"/>
      <c r="B14" s="7"/>
      <c r="C14" s="7"/>
      <c r="D14" s="7"/>
      <c r="E14" s="7"/>
      <c r="F14" s="7"/>
    </row>
    <row r="15" spans="1:6" s="3" customFormat="1" ht="20.100000000000001" customHeight="1" thickBot="1" x14ac:dyDescent="0.2">
      <c r="A15" s="327" t="s">
        <v>7</v>
      </c>
      <c r="B15" s="328"/>
      <c r="C15" s="329" t="s">
        <v>4</v>
      </c>
      <c r="D15" s="330"/>
      <c r="E15" s="328"/>
      <c r="F15" s="4" t="s">
        <v>17</v>
      </c>
    </row>
    <row r="16" spans="1:6" ht="20.100000000000001" customHeight="1" x14ac:dyDescent="0.15">
      <c r="A16" s="325" t="s">
        <v>28</v>
      </c>
      <c r="B16" s="326"/>
      <c r="C16" s="331">
        <v>2400000</v>
      </c>
      <c r="D16" s="332"/>
      <c r="E16" s="333"/>
      <c r="F16" s="8">
        <v>0.24</v>
      </c>
    </row>
    <row r="17" spans="1:6" ht="20.100000000000001" customHeight="1" x14ac:dyDescent="0.15">
      <c r="A17" s="325" t="s">
        <v>24</v>
      </c>
      <c r="B17" s="326"/>
      <c r="C17" s="315">
        <v>2000000</v>
      </c>
      <c r="D17" s="316"/>
      <c r="E17" s="317"/>
      <c r="F17" s="9">
        <v>0.2</v>
      </c>
    </row>
    <row r="18" spans="1:6" ht="20.100000000000001" customHeight="1" x14ac:dyDescent="0.15">
      <c r="A18" s="325" t="s">
        <v>25</v>
      </c>
      <c r="B18" s="326"/>
      <c r="C18" s="315">
        <v>3200000</v>
      </c>
      <c r="D18" s="316"/>
      <c r="E18" s="317"/>
      <c r="F18" s="9">
        <v>0.33</v>
      </c>
    </row>
    <row r="19" spans="1:6" ht="20.100000000000001" customHeight="1" x14ac:dyDescent="0.15">
      <c r="A19" s="325" t="s">
        <v>26</v>
      </c>
      <c r="B19" s="326"/>
      <c r="C19" s="315">
        <v>2000000</v>
      </c>
      <c r="D19" s="316"/>
      <c r="E19" s="317"/>
      <c r="F19" s="9">
        <v>0.2</v>
      </c>
    </row>
    <row r="20" spans="1:6" ht="20.100000000000001" customHeight="1" x14ac:dyDescent="0.15">
      <c r="A20" s="318" t="s">
        <v>27</v>
      </c>
      <c r="B20" s="319"/>
      <c r="C20" s="315">
        <v>300000</v>
      </c>
      <c r="D20" s="316"/>
      <c r="E20" s="317"/>
      <c r="F20" s="9">
        <v>0.03</v>
      </c>
    </row>
    <row r="21" spans="1:6" ht="20.100000000000001" customHeight="1" x14ac:dyDescent="0.15">
      <c r="A21" s="318"/>
      <c r="B21" s="319"/>
      <c r="C21" s="315"/>
      <c r="D21" s="316"/>
      <c r="E21" s="317"/>
      <c r="F21" s="9"/>
    </row>
    <row r="22" spans="1:6" ht="20.100000000000001" customHeight="1" x14ac:dyDescent="0.15">
      <c r="A22" s="318"/>
      <c r="B22" s="319"/>
      <c r="C22" s="315"/>
      <c r="D22" s="316"/>
      <c r="E22" s="317"/>
      <c r="F22" s="9"/>
    </row>
    <row r="23" spans="1:6" ht="20.100000000000001" customHeight="1" x14ac:dyDescent="0.15">
      <c r="A23" s="318"/>
      <c r="B23" s="319"/>
      <c r="C23" s="315"/>
      <c r="D23" s="316"/>
      <c r="E23" s="317"/>
      <c r="F23" s="9"/>
    </row>
    <row r="24" spans="1:6" ht="20.100000000000001" customHeight="1" x14ac:dyDescent="0.15">
      <c r="A24" s="318"/>
      <c r="B24" s="319"/>
      <c r="C24" s="315"/>
      <c r="D24" s="316"/>
      <c r="E24" s="317"/>
      <c r="F24" s="9"/>
    </row>
    <row r="25" spans="1:6" ht="20.100000000000001" customHeight="1" x14ac:dyDescent="0.15">
      <c r="A25" s="318"/>
      <c r="B25" s="319"/>
      <c r="C25" s="315"/>
      <c r="D25" s="316"/>
      <c r="E25" s="317"/>
      <c r="F25" s="9"/>
    </row>
    <row r="26" spans="1:6" ht="20.100000000000001" customHeight="1" x14ac:dyDescent="0.15">
      <c r="A26" s="318"/>
      <c r="B26" s="319"/>
      <c r="C26" s="315"/>
      <c r="D26" s="316"/>
      <c r="E26" s="317"/>
      <c r="F26" s="9"/>
    </row>
    <row r="27" spans="1:6" ht="20.100000000000001" customHeight="1" x14ac:dyDescent="0.15">
      <c r="A27" s="318"/>
      <c r="B27" s="319"/>
      <c r="C27" s="315"/>
      <c r="D27" s="316"/>
      <c r="E27" s="317"/>
      <c r="F27" s="9"/>
    </row>
    <row r="28" spans="1:6" ht="20.100000000000001" customHeight="1" x14ac:dyDescent="0.15">
      <c r="A28" s="318"/>
      <c r="B28" s="319"/>
      <c r="C28" s="315"/>
      <c r="D28" s="316"/>
      <c r="E28" s="317"/>
      <c r="F28" s="9"/>
    </row>
    <row r="29" spans="1:6" ht="20.100000000000001" customHeight="1" x14ac:dyDescent="0.15">
      <c r="A29" s="318"/>
      <c r="B29" s="319"/>
      <c r="C29" s="315"/>
      <c r="D29" s="316"/>
      <c r="E29" s="317"/>
      <c r="F29" s="9"/>
    </row>
    <row r="30" spans="1:6" ht="20.100000000000001" customHeight="1" x14ac:dyDescent="0.15">
      <c r="A30" s="318"/>
      <c r="B30" s="319"/>
      <c r="C30" s="315"/>
      <c r="D30" s="316"/>
      <c r="E30" s="317"/>
      <c r="F30" s="9"/>
    </row>
    <row r="31" spans="1:6" ht="20.100000000000001" customHeight="1" x14ac:dyDescent="0.15">
      <c r="A31" s="318"/>
      <c r="B31" s="319"/>
      <c r="C31" s="315"/>
      <c r="D31" s="316"/>
      <c r="E31" s="317"/>
      <c r="F31" s="9"/>
    </row>
    <row r="32" spans="1:6" ht="20.100000000000001" customHeight="1" x14ac:dyDescent="0.15">
      <c r="A32" s="318"/>
      <c r="B32" s="319"/>
      <c r="C32" s="315"/>
      <c r="D32" s="316"/>
      <c r="E32" s="317"/>
      <c r="F32" s="9"/>
    </row>
    <row r="33" spans="1:6" ht="20.100000000000001" customHeight="1" x14ac:dyDescent="0.15">
      <c r="A33" s="318"/>
      <c r="B33" s="319"/>
      <c r="C33" s="315"/>
      <c r="D33" s="316"/>
      <c r="E33" s="317"/>
      <c r="F33" s="9"/>
    </row>
    <row r="34" spans="1:6" ht="20.100000000000001" customHeight="1" thickBot="1" x14ac:dyDescent="0.2">
      <c r="A34" s="318"/>
      <c r="B34" s="319"/>
      <c r="C34" s="315"/>
      <c r="D34" s="316"/>
      <c r="E34" s="317"/>
      <c r="F34" s="9"/>
    </row>
    <row r="35" spans="1:6" ht="20.100000000000001" customHeight="1" x14ac:dyDescent="0.15">
      <c r="A35" s="320" t="s">
        <v>1</v>
      </c>
      <c r="B35" s="321"/>
      <c r="C35" s="322">
        <v>9900000</v>
      </c>
      <c r="D35" s="323"/>
      <c r="E35" s="324"/>
      <c r="F35" s="111">
        <f>SUM(F16:F34)</f>
        <v>1</v>
      </c>
    </row>
    <row r="36" spans="1:6" ht="20.100000000000001" customHeight="1" x14ac:dyDescent="0.15">
      <c r="A36" s="313" t="s">
        <v>2</v>
      </c>
      <c r="B36" s="314"/>
      <c r="C36" s="315">
        <v>2000000</v>
      </c>
      <c r="D36" s="316"/>
      <c r="E36" s="317"/>
      <c r="F36" s="112"/>
    </row>
    <row r="37" spans="1:6" ht="20.100000000000001" customHeight="1" x14ac:dyDescent="0.15">
      <c r="A37" s="308" t="s">
        <v>8</v>
      </c>
      <c r="B37" s="309"/>
      <c r="C37" s="310">
        <f>C35+C36</f>
        <v>11900000</v>
      </c>
      <c r="D37" s="311"/>
      <c r="E37" s="312"/>
      <c r="F37" s="112"/>
    </row>
    <row r="38" spans="1:6" ht="20.100000000000001" customHeight="1" x14ac:dyDescent="0.15">
      <c r="A38" s="313" t="s">
        <v>9</v>
      </c>
      <c r="B38" s="314"/>
      <c r="C38" s="315">
        <v>1000000</v>
      </c>
      <c r="D38" s="316"/>
      <c r="E38" s="317"/>
      <c r="F38" s="112"/>
    </row>
    <row r="39" spans="1:6" ht="20.100000000000001" customHeight="1" x14ac:dyDescent="0.15">
      <c r="A39" s="308" t="s">
        <v>10</v>
      </c>
      <c r="B39" s="309"/>
      <c r="C39" s="310">
        <f>C37+C38</f>
        <v>12900000</v>
      </c>
      <c r="D39" s="311"/>
      <c r="E39" s="312"/>
      <c r="F39" s="112"/>
    </row>
    <row r="40" spans="1:6" ht="20.100000000000001" customHeight="1" x14ac:dyDescent="0.15">
      <c r="A40" s="313" t="s">
        <v>3</v>
      </c>
      <c r="B40" s="314"/>
      <c r="C40" s="315">
        <v>800000</v>
      </c>
      <c r="D40" s="316"/>
      <c r="E40" s="317"/>
      <c r="F40" s="112"/>
    </row>
    <row r="41" spans="1:6" ht="20.100000000000001" customHeight="1" x14ac:dyDescent="0.15">
      <c r="A41" s="308" t="s">
        <v>11</v>
      </c>
      <c r="B41" s="309"/>
      <c r="C41" s="310">
        <f>C37+C38+C40</f>
        <v>13700000</v>
      </c>
      <c r="D41" s="311"/>
      <c r="E41" s="312"/>
      <c r="F41" s="112"/>
    </row>
    <row r="42" spans="1:6" ht="20.100000000000001" customHeight="1" thickBot="1" x14ac:dyDescent="0.2">
      <c r="A42" s="298" t="s">
        <v>13</v>
      </c>
      <c r="B42" s="299"/>
      <c r="C42" s="300"/>
      <c r="D42" s="301"/>
      <c r="E42" s="302"/>
      <c r="F42" s="113"/>
    </row>
    <row r="43" spans="1:6" ht="20.100000000000001" customHeight="1" thickBot="1" x14ac:dyDescent="0.2">
      <c r="A43" s="303" t="s">
        <v>16</v>
      </c>
      <c r="B43" s="304"/>
      <c r="C43" s="305">
        <f>C39+C40+C42</f>
        <v>13700000</v>
      </c>
      <c r="D43" s="306"/>
      <c r="E43" s="307"/>
      <c r="F43" s="114"/>
    </row>
    <row r="44" spans="1:6" x14ac:dyDescent="0.15">
      <c r="B44" s="2"/>
      <c r="C44" s="2"/>
      <c r="D44" s="2"/>
      <c r="E44" s="2"/>
    </row>
  </sheetData>
  <mergeCells count="64">
    <mergeCell ref="B13:F13"/>
    <mergeCell ref="E1:F1"/>
    <mergeCell ref="E3:F3"/>
    <mergeCell ref="E4:F4"/>
    <mergeCell ref="A7:C7"/>
    <mergeCell ref="B12:F12"/>
    <mergeCell ref="A15:B15"/>
    <mergeCell ref="C15:E15"/>
    <mergeCell ref="A16:B16"/>
    <mergeCell ref="C16:E16"/>
    <mergeCell ref="A17:B17"/>
    <mergeCell ref="C17:E17"/>
    <mergeCell ref="A18:B18"/>
    <mergeCell ref="C18:E18"/>
    <mergeCell ref="A19:B19"/>
    <mergeCell ref="C19:E19"/>
    <mergeCell ref="A20:B20"/>
    <mergeCell ref="C20:E20"/>
    <mergeCell ref="A21:B21"/>
    <mergeCell ref="C21:E21"/>
    <mergeCell ref="A22:B22"/>
    <mergeCell ref="C22:E22"/>
    <mergeCell ref="A23:B23"/>
    <mergeCell ref="C23:E23"/>
    <mergeCell ref="A24:B24"/>
    <mergeCell ref="C24:E24"/>
    <mergeCell ref="A25:B25"/>
    <mergeCell ref="C25:E25"/>
    <mergeCell ref="A26:B26"/>
    <mergeCell ref="C26:E26"/>
    <mergeCell ref="A27:B27"/>
    <mergeCell ref="C27:E27"/>
    <mergeCell ref="A28:B28"/>
    <mergeCell ref="C28:E28"/>
    <mergeCell ref="A29:B29"/>
    <mergeCell ref="C29:E29"/>
    <mergeCell ref="A30:B30"/>
    <mergeCell ref="C30:E30"/>
    <mergeCell ref="A31:B31"/>
    <mergeCell ref="C31:E31"/>
    <mergeCell ref="A32:B32"/>
    <mergeCell ref="C32:E32"/>
    <mergeCell ref="A33:B33"/>
    <mergeCell ref="C33:E33"/>
    <mergeCell ref="A34:B34"/>
    <mergeCell ref="C34:E34"/>
    <mergeCell ref="A35:B35"/>
    <mergeCell ref="C35:E35"/>
    <mergeCell ref="A36:B36"/>
    <mergeCell ref="C36:E36"/>
    <mergeCell ref="A37:B37"/>
    <mergeCell ref="C37:E37"/>
    <mergeCell ref="A38:B38"/>
    <mergeCell ref="C38:E38"/>
    <mergeCell ref="A42:B42"/>
    <mergeCell ref="C42:E42"/>
    <mergeCell ref="A43:B43"/>
    <mergeCell ref="C43:E43"/>
    <mergeCell ref="A39:B39"/>
    <mergeCell ref="C39:E39"/>
    <mergeCell ref="A40:B40"/>
    <mergeCell ref="C40:E40"/>
    <mergeCell ref="A41:B41"/>
    <mergeCell ref="C41:E41"/>
  </mergeCells>
  <phoneticPr fontId="2"/>
  <pageMargins left="0.63" right="0.42" top="0.51" bottom="0.56999999999999995" header="0.2" footer="0.19"/>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2:N79"/>
  <sheetViews>
    <sheetView view="pageBreakPreview" zoomScaleNormal="100" zoomScaleSheetLayoutView="100" workbookViewId="0">
      <selection activeCell="F1" sqref="F1:J1"/>
    </sheetView>
  </sheetViews>
  <sheetFormatPr defaultRowHeight="16.5" customHeight="1" x14ac:dyDescent="0.15"/>
  <cols>
    <col min="1" max="1" width="3.25" style="10" customWidth="1"/>
    <col min="2" max="2" width="22.5" style="10" customWidth="1"/>
    <col min="3" max="3" width="2.25" style="10" customWidth="1"/>
    <col min="4" max="4" width="23.75" style="10" customWidth="1"/>
    <col min="5" max="5" width="25.625" style="10" customWidth="1"/>
    <col min="6" max="6" width="18.625" style="10" customWidth="1"/>
    <col min="7" max="7" width="6.625" style="14" customWidth="1"/>
    <col min="8" max="8" width="4.625" style="14" customWidth="1"/>
    <col min="9" max="9" width="5.625" style="10" customWidth="1"/>
    <col min="10" max="10" width="9" style="10"/>
    <col min="11" max="11" width="0.75" style="10" customWidth="1"/>
    <col min="12" max="12" width="11.375" style="10" customWidth="1"/>
    <col min="13" max="14" width="9" style="10" hidden="1" customWidth="1"/>
    <col min="15" max="15" width="9" style="10" customWidth="1"/>
    <col min="16" max="16384" width="9" style="10"/>
  </cols>
  <sheetData>
    <row r="2" spans="1:14" ht="24.95" customHeight="1" x14ac:dyDescent="0.15">
      <c r="B2" s="224" t="s">
        <v>32</v>
      </c>
      <c r="C2" s="224"/>
      <c r="D2" s="224"/>
      <c r="E2" s="224"/>
      <c r="F2" s="224"/>
      <c r="G2" s="224"/>
      <c r="H2" s="11"/>
    </row>
    <row r="3" spans="1:14" ht="20.100000000000001" customHeight="1" x14ac:dyDescent="0.15">
      <c r="C3" s="11"/>
      <c r="D3" s="11"/>
      <c r="E3" s="63" t="s">
        <v>33</v>
      </c>
      <c r="F3" s="246" t="s">
        <v>106</v>
      </c>
      <c r="G3" s="246"/>
      <c r="H3" s="246"/>
      <c r="I3" s="246"/>
      <c r="J3" s="246"/>
      <c r="K3" s="64"/>
    </row>
    <row r="4" spans="1:14" ht="20.100000000000001" customHeight="1" x14ac:dyDescent="0.15">
      <c r="E4" s="63" t="s">
        <v>105</v>
      </c>
      <c r="F4" s="247" t="s">
        <v>107</v>
      </c>
      <c r="G4" s="247"/>
      <c r="H4" s="247"/>
      <c r="I4" s="247"/>
      <c r="J4" s="247"/>
      <c r="K4" s="64"/>
    </row>
    <row r="5" spans="1:14" ht="15" customHeight="1" x14ac:dyDescent="0.15">
      <c r="B5" s="10" t="s">
        <v>103</v>
      </c>
      <c r="G5" s="12"/>
      <c r="H5" s="12"/>
    </row>
    <row r="6" spans="1:14" ht="4.5" customHeight="1" thickBot="1" x14ac:dyDescent="0.2">
      <c r="A6" s="13"/>
      <c r="B6" s="13"/>
      <c r="C6" s="13"/>
      <c r="D6" s="13"/>
      <c r="E6" s="13"/>
      <c r="F6" s="13"/>
      <c r="G6" s="13"/>
      <c r="H6" s="13"/>
      <c r="I6" s="14"/>
    </row>
    <row r="7" spans="1:14" ht="30" customHeight="1" thickTop="1" x14ac:dyDescent="0.15">
      <c r="A7" s="282" t="s">
        <v>34</v>
      </c>
      <c r="B7" s="283"/>
      <c r="C7" s="284" t="s">
        <v>35</v>
      </c>
      <c r="D7" s="285"/>
      <c r="E7" s="285"/>
      <c r="F7" s="285"/>
      <c r="G7" s="67" t="s">
        <v>36</v>
      </c>
      <c r="H7" s="341" t="s">
        <v>37</v>
      </c>
      <c r="I7" s="342"/>
      <c r="J7" s="102" t="s">
        <v>38</v>
      </c>
      <c r="K7" s="66"/>
      <c r="M7" s="17" t="s">
        <v>39</v>
      </c>
      <c r="N7" s="17" t="s">
        <v>40</v>
      </c>
    </row>
    <row r="8" spans="1:14" ht="20.100000000000001" customHeight="1" x14ac:dyDescent="0.15">
      <c r="A8" s="288" t="s">
        <v>41</v>
      </c>
      <c r="B8" s="146" t="s">
        <v>42</v>
      </c>
      <c r="C8" s="260" t="s">
        <v>43</v>
      </c>
      <c r="D8" s="272"/>
      <c r="E8" s="291" t="s">
        <v>44</v>
      </c>
      <c r="F8" s="292"/>
      <c r="G8" s="68">
        <v>1.2</v>
      </c>
      <c r="H8" s="78"/>
      <c r="I8" s="349">
        <f>IF(AND(M8="",M9="",M10=""),"",MAX(M8:M10))</f>
        <v>0.6</v>
      </c>
      <c r="J8" s="346">
        <v>0.6</v>
      </c>
      <c r="K8" s="14"/>
      <c r="M8" s="10" t="str">
        <f>IF(H8="","",G8)</f>
        <v/>
      </c>
    </row>
    <row r="9" spans="1:14" ht="20.100000000000001" customHeight="1" x14ac:dyDescent="0.15">
      <c r="A9" s="289"/>
      <c r="B9" s="277"/>
      <c r="C9" s="144"/>
      <c r="D9" s="151"/>
      <c r="E9" s="275" t="s">
        <v>45</v>
      </c>
      <c r="F9" s="276"/>
      <c r="G9" s="69">
        <v>0.6</v>
      </c>
      <c r="H9" s="79" t="s">
        <v>104</v>
      </c>
      <c r="I9" s="350"/>
      <c r="J9" s="347"/>
      <c r="K9" s="14"/>
      <c r="M9" s="10">
        <f>IF(H9="","",G9)</f>
        <v>0.6</v>
      </c>
      <c r="N9" s="17" t="s">
        <v>121</v>
      </c>
    </row>
    <row r="10" spans="1:14" ht="20.100000000000001" customHeight="1" x14ac:dyDescent="0.15">
      <c r="A10" s="289"/>
      <c r="B10" s="147"/>
      <c r="C10" s="152"/>
      <c r="D10" s="153"/>
      <c r="E10" s="264" t="s">
        <v>47</v>
      </c>
      <c r="F10" s="265"/>
      <c r="G10" s="70">
        <v>0</v>
      </c>
      <c r="H10" s="80"/>
      <c r="I10" s="351"/>
      <c r="J10" s="348"/>
      <c r="K10" s="14"/>
      <c r="M10" s="10" t="str">
        <f>IF(H10="","",G10)</f>
        <v/>
      </c>
    </row>
    <row r="11" spans="1:14" ht="17.25" customHeight="1" x14ac:dyDescent="0.15">
      <c r="A11" s="289"/>
      <c r="B11" s="252" t="s">
        <v>48</v>
      </c>
      <c r="C11" s="133" t="s">
        <v>122</v>
      </c>
      <c r="D11" s="148"/>
      <c r="E11" s="148"/>
      <c r="F11" s="148"/>
      <c r="G11" s="68">
        <v>1.2</v>
      </c>
      <c r="H11" s="81"/>
      <c r="I11" s="343">
        <f>IF(AND(M11="",M12="",M13="",M14="",M15="",M16=""),"",MAX(M11:M16))</f>
        <v>1</v>
      </c>
      <c r="J11" s="346">
        <v>0.8</v>
      </c>
      <c r="K11" s="14"/>
      <c r="M11" s="10" t="str">
        <f t="shared" ref="M11:M21" si="0">IF(H11="","",G11)</f>
        <v/>
      </c>
      <c r="N11" s="46">
        <v>1</v>
      </c>
    </row>
    <row r="12" spans="1:14" ht="17.25" customHeight="1" x14ac:dyDescent="0.15">
      <c r="A12" s="289"/>
      <c r="B12" s="262"/>
      <c r="C12" s="141" t="s">
        <v>123</v>
      </c>
      <c r="D12" s="120"/>
      <c r="E12" s="120"/>
      <c r="F12" s="120"/>
      <c r="G12" s="69">
        <v>1</v>
      </c>
      <c r="H12" s="82" t="s">
        <v>104</v>
      </c>
      <c r="I12" s="344"/>
      <c r="J12" s="347"/>
      <c r="K12" s="14"/>
      <c r="M12" s="10">
        <f t="shared" si="0"/>
        <v>1</v>
      </c>
      <c r="N12" s="46">
        <v>2</v>
      </c>
    </row>
    <row r="13" spans="1:14" ht="17.25" customHeight="1" x14ac:dyDescent="0.15">
      <c r="A13" s="289"/>
      <c r="B13" s="293"/>
      <c r="C13" s="141" t="s">
        <v>124</v>
      </c>
      <c r="D13" s="120"/>
      <c r="E13" s="120"/>
      <c r="F13" s="120"/>
      <c r="G13" s="70">
        <v>0.8</v>
      </c>
      <c r="H13" s="82"/>
      <c r="I13" s="344"/>
      <c r="J13" s="347"/>
      <c r="K13" s="14"/>
      <c r="M13" s="10" t="str">
        <f t="shared" si="0"/>
        <v/>
      </c>
      <c r="N13" s="46">
        <v>3</v>
      </c>
    </row>
    <row r="14" spans="1:14" ht="17.25" customHeight="1" x14ac:dyDescent="0.15">
      <c r="A14" s="289"/>
      <c r="B14" s="293"/>
      <c r="C14" s="141" t="s">
        <v>125</v>
      </c>
      <c r="D14" s="120"/>
      <c r="E14" s="120"/>
      <c r="F14" s="120"/>
      <c r="G14" s="70">
        <v>0.6</v>
      </c>
      <c r="H14" s="82"/>
      <c r="I14" s="344" t="str">
        <f>IF(AND(M14="",M15="",M16=""),"",MAX(M14:M16))</f>
        <v/>
      </c>
      <c r="J14" s="347"/>
      <c r="K14" s="14"/>
      <c r="M14" s="10" t="str">
        <f t="shared" si="0"/>
        <v/>
      </c>
      <c r="N14" s="46">
        <v>4</v>
      </c>
    </row>
    <row r="15" spans="1:14" ht="17.25" customHeight="1" x14ac:dyDescent="0.15">
      <c r="A15" s="289"/>
      <c r="B15" s="293"/>
      <c r="C15" s="141" t="s">
        <v>126</v>
      </c>
      <c r="D15" s="120"/>
      <c r="E15" s="120"/>
      <c r="F15" s="120"/>
      <c r="G15" s="70">
        <v>0.3</v>
      </c>
      <c r="H15" s="82"/>
      <c r="I15" s="344"/>
      <c r="J15" s="347"/>
      <c r="K15" s="14"/>
      <c r="M15" s="10" t="str">
        <f t="shared" si="0"/>
        <v/>
      </c>
      <c r="N15" s="46">
        <v>5</v>
      </c>
    </row>
    <row r="16" spans="1:14" ht="17.25" customHeight="1" x14ac:dyDescent="0.15">
      <c r="A16" s="289"/>
      <c r="B16" s="263"/>
      <c r="C16" s="122" t="s">
        <v>127</v>
      </c>
      <c r="D16" s="245"/>
      <c r="E16" s="245"/>
      <c r="F16" s="245"/>
      <c r="G16" s="71">
        <v>0</v>
      </c>
      <c r="H16" s="83"/>
      <c r="I16" s="345"/>
      <c r="J16" s="348"/>
      <c r="K16" s="14"/>
      <c r="M16" s="10" t="str">
        <f t="shared" si="0"/>
        <v/>
      </c>
      <c r="N16" s="46">
        <v>6</v>
      </c>
    </row>
    <row r="17" spans="1:14" ht="18.95" customHeight="1" x14ac:dyDescent="0.15">
      <c r="A17" s="289"/>
      <c r="B17" s="146" t="s">
        <v>128</v>
      </c>
      <c r="C17" s="133" t="s">
        <v>129</v>
      </c>
      <c r="D17" s="148"/>
      <c r="E17" s="148"/>
      <c r="F17" s="148"/>
      <c r="G17" s="72">
        <v>0.6</v>
      </c>
      <c r="H17" s="84" t="s">
        <v>104</v>
      </c>
      <c r="I17" s="349">
        <f>IF(AND(M17="",M18=""),"",MAX(M17:M18))</f>
        <v>0.6</v>
      </c>
      <c r="J17" s="346">
        <v>0.6</v>
      </c>
      <c r="K17" s="14"/>
      <c r="M17" s="10">
        <f t="shared" si="0"/>
        <v>0.6</v>
      </c>
      <c r="N17" s="46">
        <v>7</v>
      </c>
    </row>
    <row r="18" spans="1:14" ht="18.95" customHeight="1" x14ac:dyDescent="0.15">
      <c r="A18" s="289"/>
      <c r="B18" s="147"/>
      <c r="C18" s="122" t="s">
        <v>130</v>
      </c>
      <c r="D18" s="245"/>
      <c r="E18" s="245"/>
      <c r="F18" s="245"/>
      <c r="G18" s="71">
        <v>0</v>
      </c>
      <c r="H18" s="85"/>
      <c r="I18" s="351"/>
      <c r="J18" s="348"/>
      <c r="K18" s="14"/>
      <c r="M18" s="10" t="str">
        <f t="shared" si="0"/>
        <v/>
      </c>
      <c r="N18" s="46">
        <v>8</v>
      </c>
    </row>
    <row r="19" spans="1:14" ht="30" customHeight="1" x14ac:dyDescent="0.15">
      <c r="A19" s="289"/>
      <c r="B19" s="146" t="s">
        <v>131</v>
      </c>
      <c r="C19" s="133" t="s">
        <v>132</v>
      </c>
      <c r="D19" s="148"/>
      <c r="E19" s="148"/>
      <c r="F19" s="134"/>
      <c r="G19" s="72">
        <v>1</v>
      </c>
      <c r="H19" s="86"/>
      <c r="I19" s="349">
        <f>IF(AND(M19="",M20="",M21=""),"",MAX(M19:M21))</f>
        <v>0.5</v>
      </c>
      <c r="J19" s="346">
        <v>0.5</v>
      </c>
      <c r="K19" s="14"/>
      <c r="M19" s="10" t="str">
        <f t="shared" si="0"/>
        <v/>
      </c>
      <c r="N19" s="46">
        <v>9</v>
      </c>
    </row>
    <row r="20" spans="1:14" ht="30" customHeight="1" x14ac:dyDescent="0.15">
      <c r="A20" s="289"/>
      <c r="B20" s="125"/>
      <c r="C20" s="141" t="s">
        <v>133</v>
      </c>
      <c r="D20" s="120"/>
      <c r="E20" s="120"/>
      <c r="F20" s="121"/>
      <c r="G20" s="70">
        <v>0.5</v>
      </c>
      <c r="H20" s="86" t="s">
        <v>104</v>
      </c>
      <c r="I20" s="350"/>
      <c r="J20" s="347"/>
      <c r="K20" s="14"/>
      <c r="M20" s="10">
        <f t="shared" si="0"/>
        <v>0.5</v>
      </c>
      <c r="N20" s="46">
        <v>10</v>
      </c>
    </row>
    <row r="21" spans="1:14" ht="20.100000000000001" customHeight="1" x14ac:dyDescent="0.15">
      <c r="A21" s="289"/>
      <c r="B21" s="147"/>
      <c r="C21" s="122" t="s">
        <v>134</v>
      </c>
      <c r="D21" s="245"/>
      <c r="E21" s="245"/>
      <c r="F21" s="123"/>
      <c r="G21" s="70">
        <v>0</v>
      </c>
      <c r="H21" s="86"/>
      <c r="I21" s="351"/>
      <c r="J21" s="348"/>
      <c r="K21" s="14"/>
      <c r="M21" s="10" t="str">
        <f t="shared" si="0"/>
        <v/>
      </c>
      <c r="N21" s="46">
        <v>11</v>
      </c>
    </row>
    <row r="22" spans="1:14" ht="19.5" customHeight="1" x14ac:dyDescent="0.15">
      <c r="A22" s="289"/>
      <c r="B22" s="294" t="s">
        <v>58</v>
      </c>
      <c r="C22" s="133" t="s">
        <v>59</v>
      </c>
      <c r="D22" s="148"/>
      <c r="E22" s="148"/>
      <c r="F22" s="148"/>
      <c r="G22" s="73" t="s">
        <v>135</v>
      </c>
      <c r="H22" s="87">
        <v>2</v>
      </c>
      <c r="I22" s="352">
        <f>IF(AND(M22="",M23=""),"",IF(M22="",M23,M22))</f>
        <v>-0.2</v>
      </c>
      <c r="J22" s="346" t="s">
        <v>136</v>
      </c>
      <c r="K22" s="65"/>
      <c r="M22" s="10">
        <f>IF(H22="","",H22*-0.1)</f>
        <v>-0.2</v>
      </c>
      <c r="N22" s="46">
        <v>12</v>
      </c>
    </row>
    <row r="23" spans="1:14" ht="17.25" customHeight="1" thickBot="1" x14ac:dyDescent="0.2">
      <c r="A23" s="289"/>
      <c r="B23" s="295"/>
      <c r="C23" s="144" t="s">
        <v>61</v>
      </c>
      <c r="D23" s="145"/>
      <c r="E23" s="145"/>
      <c r="F23" s="145"/>
      <c r="G23" s="70" t="s">
        <v>137</v>
      </c>
      <c r="H23" s="88"/>
      <c r="I23" s="353"/>
      <c r="J23" s="347"/>
      <c r="K23" s="65"/>
      <c r="M23" s="10" t="str">
        <f t="shared" ref="M23" si="1">IF(H23="","",G23)</f>
        <v/>
      </c>
    </row>
    <row r="24" spans="1:14" ht="20.100000000000001" customHeight="1" thickTop="1" x14ac:dyDescent="0.15">
      <c r="A24" s="290"/>
      <c r="B24" s="24" t="s">
        <v>63</v>
      </c>
      <c r="C24" s="25"/>
      <c r="D24" s="26"/>
      <c r="E24" s="26"/>
      <c r="F24" s="27"/>
      <c r="G24" s="74">
        <v>4</v>
      </c>
      <c r="H24" s="89"/>
      <c r="I24" s="90">
        <f>SUM(I8:I23)</f>
        <v>2.5</v>
      </c>
      <c r="J24" s="100">
        <v>2.2999999999999998</v>
      </c>
      <c r="K24" s="14"/>
    </row>
    <row r="25" spans="1:14" ht="20.100000000000001" customHeight="1" x14ac:dyDescent="0.15">
      <c r="A25" s="256" t="s">
        <v>64</v>
      </c>
      <c r="B25" s="125" t="s">
        <v>65</v>
      </c>
      <c r="C25" s="144" t="s">
        <v>138</v>
      </c>
      <c r="D25" s="151"/>
      <c r="E25" s="273" t="s">
        <v>139</v>
      </c>
      <c r="F25" s="274"/>
      <c r="G25" s="72">
        <v>0.8</v>
      </c>
      <c r="H25" s="91"/>
      <c r="I25" s="350">
        <f>IF(AND(M25="",M26="",M27=""),"",MAX(M25:M27))</f>
        <v>0.4</v>
      </c>
      <c r="J25" s="347">
        <v>0.4</v>
      </c>
      <c r="K25" s="14"/>
      <c r="M25" s="10" t="str">
        <f t="shared" ref="M25:M55" si="2">IF(H25="","",G25)</f>
        <v/>
      </c>
    </row>
    <row r="26" spans="1:14" ht="20.100000000000001" customHeight="1" x14ac:dyDescent="0.15">
      <c r="A26" s="256"/>
      <c r="B26" s="125"/>
      <c r="C26" s="144"/>
      <c r="D26" s="151"/>
      <c r="E26" s="275" t="s">
        <v>66</v>
      </c>
      <c r="F26" s="276"/>
      <c r="G26" s="69">
        <v>0.4</v>
      </c>
      <c r="H26" s="79" t="s">
        <v>104</v>
      </c>
      <c r="I26" s="350"/>
      <c r="J26" s="347"/>
      <c r="K26" s="14"/>
      <c r="M26" s="10">
        <f t="shared" si="2"/>
        <v>0.4</v>
      </c>
    </row>
    <row r="27" spans="1:14" ht="20.100000000000001" customHeight="1" x14ac:dyDescent="0.15">
      <c r="A27" s="256"/>
      <c r="B27" s="125"/>
      <c r="C27" s="152"/>
      <c r="D27" s="153"/>
      <c r="E27" s="264" t="s">
        <v>140</v>
      </c>
      <c r="F27" s="265"/>
      <c r="G27" s="70">
        <v>0</v>
      </c>
      <c r="H27" s="92"/>
      <c r="I27" s="351"/>
      <c r="J27" s="348"/>
      <c r="K27" s="14"/>
      <c r="M27" s="10" t="str">
        <f t="shared" si="2"/>
        <v/>
      </c>
    </row>
    <row r="28" spans="1:14" ht="20.100000000000001" customHeight="1" x14ac:dyDescent="0.15">
      <c r="A28" s="256"/>
      <c r="B28" s="146" t="s">
        <v>141</v>
      </c>
      <c r="C28" s="133" t="s">
        <v>122</v>
      </c>
      <c r="D28" s="148"/>
      <c r="E28" s="148"/>
      <c r="F28" s="134"/>
      <c r="G28" s="68">
        <v>0.8</v>
      </c>
      <c r="H28" s="78"/>
      <c r="I28" s="349">
        <f>IF(AND(M28="",M29="",M30="",M31="",M32=""),"",MAX(M28:M32))</f>
        <v>0.4</v>
      </c>
      <c r="J28" s="354" t="s">
        <v>142</v>
      </c>
      <c r="K28" s="14"/>
      <c r="M28" s="10" t="str">
        <f t="shared" si="2"/>
        <v/>
      </c>
    </row>
    <row r="29" spans="1:14" ht="20.100000000000001" customHeight="1" x14ac:dyDescent="0.15">
      <c r="A29" s="256"/>
      <c r="B29" s="277"/>
      <c r="C29" s="141" t="s">
        <v>123</v>
      </c>
      <c r="D29" s="120"/>
      <c r="E29" s="120"/>
      <c r="F29" s="121"/>
      <c r="G29" s="69">
        <v>0.6</v>
      </c>
      <c r="H29" s="79"/>
      <c r="I29" s="350"/>
      <c r="J29" s="347"/>
      <c r="K29" s="14"/>
      <c r="M29" s="10" t="str">
        <f t="shared" si="2"/>
        <v/>
      </c>
    </row>
    <row r="30" spans="1:14" ht="20.100000000000001" customHeight="1" x14ac:dyDescent="0.15">
      <c r="A30" s="256"/>
      <c r="B30" s="278"/>
      <c r="C30" s="141" t="s">
        <v>143</v>
      </c>
      <c r="D30" s="120"/>
      <c r="E30" s="120"/>
      <c r="F30" s="121"/>
      <c r="G30" s="70">
        <v>0.4</v>
      </c>
      <c r="H30" s="79" t="s">
        <v>104</v>
      </c>
      <c r="I30" s="350"/>
      <c r="J30" s="347"/>
      <c r="K30" s="14"/>
      <c r="M30" s="10">
        <f t="shared" si="2"/>
        <v>0.4</v>
      </c>
    </row>
    <row r="31" spans="1:14" ht="20.100000000000001" customHeight="1" x14ac:dyDescent="0.15">
      <c r="A31" s="256"/>
      <c r="B31" s="278"/>
      <c r="C31" s="141" t="s">
        <v>125</v>
      </c>
      <c r="D31" s="120"/>
      <c r="E31" s="120"/>
      <c r="F31" s="120"/>
      <c r="G31" s="70">
        <v>0.2</v>
      </c>
      <c r="H31" s="79"/>
      <c r="I31" s="350"/>
      <c r="J31" s="347"/>
      <c r="K31" s="14"/>
      <c r="M31" s="10" t="str">
        <f t="shared" si="2"/>
        <v/>
      </c>
    </row>
    <row r="32" spans="1:14" ht="20.100000000000001" customHeight="1" x14ac:dyDescent="0.15">
      <c r="A32" s="256"/>
      <c r="B32" s="278"/>
      <c r="C32" s="122" t="s">
        <v>144</v>
      </c>
      <c r="D32" s="245"/>
      <c r="E32" s="245"/>
      <c r="F32" s="245"/>
      <c r="G32" s="70">
        <v>0</v>
      </c>
      <c r="H32" s="80"/>
      <c r="I32" s="351"/>
      <c r="J32" s="348"/>
      <c r="K32" s="14"/>
      <c r="M32" s="10" t="str">
        <f t="shared" si="2"/>
        <v/>
      </c>
    </row>
    <row r="33" spans="1:13" ht="20.100000000000001" customHeight="1" x14ac:dyDescent="0.15">
      <c r="A33" s="256"/>
      <c r="B33" s="124" t="s">
        <v>71</v>
      </c>
      <c r="C33" s="260" t="s">
        <v>72</v>
      </c>
      <c r="D33" s="261"/>
      <c r="E33" s="261"/>
      <c r="F33" s="261"/>
      <c r="G33" s="68">
        <v>0.8</v>
      </c>
      <c r="H33" s="81"/>
      <c r="I33" s="343">
        <f>IF(AND(M33="",M34="",M35=""),"",MAX(M33:M35))</f>
        <v>0.4</v>
      </c>
      <c r="J33" s="346">
        <v>0.4</v>
      </c>
      <c r="K33" s="14"/>
      <c r="M33" s="10" t="str">
        <f t="shared" si="2"/>
        <v/>
      </c>
    </row>
    <row r="34" spans="1:13" ht="20.100000000000001" customHeight="1" x14ac:dyDescent="0.15">
      <c r="A34" s="256"/>
      <c r="B34" s="125"/>
      <c r="C34" s="141" t="s">
        <v>73</v>
      </c>
      <c r="D34" s="120"/>
      <c r="E34" s="120"/>
      <c r="F34" s="120"/>
      <c r="G34" s="69">
        <v>0.4</v>
      </c>
      <c r="H34" s="82" t="s">
        <v>104</v>
      </c>
      <c r="I34" s="344"/>
      <c r="J34" s="347"/>
      <c r="K34" s="14"/>
      <c r="M34" s="10">
        <f t="shared" si="2"/>
        <v>0.4</v>
      </c>
    </row>
    <row r="35" spans="1:13" ht="20.100000000000001" customHeight="1" x14ac:dyDescent="0.15">
      <c r="A35" s="256"/>
      <c r="B35" s="126"/>
      <c r="C35" s="152" t="s">
        <v>74</v>
      </c>
      <c r="D35" s="280"/>
      <c r="E35" s="280"/>
      <c r="F35" s="280"/>
      <c r="G35" s="71">
        <v>0</v>
      </c>
      <c r="H35" s="83"/>
      <c r="I35" s="345"/>
      <c r="J35" s="348"/>
      <c r="K35" s="14"/>
      <c r="M35" s="10" t="str">
        <f t="shared" si="2"/>
        <v/>
      </c>
    </row>
    <row r="36" spans="1:13" ht="20.100000000000001" customHeight="1" x14ac:dyDescent="0.15">
      <c r="A36" s="256"/>
      <c r="B36" s="124" t="s">
        <v>145</v>
      </c>
      <c r="C36" s="260" t="s">
        <v>75</v>
      </c>
      <c r="D36" s="261"/>
      <c r="E36" s="261"/>
      <c r="F36" s="261"/>
      <c r="G36" s="68">
        <v>0.6</v>
      </c>
      <c r="H36" s="81"/>
      <c r="I36" s="343">
        <f>IF(AND(M36="",M37="",M38=""),"",MAX(M36:M38))</f>
        <v>0.3</v>
      </c>
      <c r="J36" s="346">
        <v>0.3</v>
      </c>
      <c r="K36" s="14"/>
      <c r="M36" s="10" t="str">
        <f t="shared" si="2"/>
        <v/>
      </c>
    </row>
    <row r="37" spans="1:13" ht="20.100000000000001" customHeight="1" x14ac:dyDescent="0.15">
      <c r="A37" s="256"/>
      <c r="B37" s="125"/>
      <c r="C37" s="141" t="s">
        <v>76</v>
      </c>
      <c r="D37" s="120"/>
      <c r="E37" s="120"/>
      <c r="F37" s="120"/>
      <c r="G37" s="69">
        <v>0.3</v>
      </c>
      <c r="H37" s="82" t="s">
        <v>104</v>
      </c>
      <c r="I37" s="344"/>
      <c r="J37" s="347"/>
      <c r="K37" s="14"/>
      <c r="M37" s="10">
        <f t="shared" si="2"/>
        <v>0.3</v>
      </c>
    </row>
    <row r="38" spans="1:13" ht="20.100000000000001" customHeight="1" thickBot="1" x14ac:dyDescent="0.2">
      <c r="A38" s="256"/>
      <c r="B38" s="126"/>
      <c r="C38" s="152" t="s">
        <v>146</v>
      </c>
      <c r="D38" s="280"/>
      <c r="E38" s="280"/>
      <c r="F38" s="280"/>
      <c r="G38" s="71">
        <v>0</v>
      </c>
      <c r="H38" s="83"/>
      <c r="I38" s="355"/>
      <c r="J38" s="356"/>
      <c r="K38" s="14"/>
      <c r="M38" s="10" t="str">
        <f t="shared" si="2"/>
        <v/>
      </c>
    </row>
    <row r="39" spans="1:13" ht="20.100000000000001" customHeight="1" thickTop="1" x14ac:dyDescent="0.15">
      <c r="A39" s="256"/>
      <c r="B39" s="31" t="s">
        <v>63</v>
      </c>
      <c r="C39" s="32"/>
      <c r="D39" s="33"/>
      <c r="E39" s="33"/>
      <c r="F39" s="34"/>
      <c r="G39" s="75">
        <v>3</v>
      </c>
      <c r="H39" s="93"/>
      <c r="I39" s="94">
        <f>SUM(I25:I38)</f>
        <v>1.5000000000000002</v>
      </c>
      <c r="J39" s="101">
        <v>1.5</v>
      </c>
      <c r="K39" s="14"/>
    </row>
    <row r="40" spans="1:13" ht="30" customHeight="1" x14ac:dyDescent="0.15">
      <c r="A40" s="255" t="s">
        <v>78</v>
      </c>
      <c r="B40" s="257" t="s">
        <v>79</v>
      </c>
      <c r="C40" s="260" t="s">
        <v>80</v>
      </c>
      <c r="D40" s="261"/>
      <c r="E40" s="261"/>
      <c r="F40" s="261"/>
      <c r="G40" s="68">
        <v>1</v>
      </c>
      <c r="H40" s="78" t="s">
        <v>104</v>
      </c>
      <c r="I40" s="343">
        <f>IF(AND(M40="",M41="",M42=""),"",MAX(M40:M42))</f>
        <v>1</v>
      </c>
      <c r="J40" s="346">
        <v>1</v>
      </c>
      <c r="K40" s="14"/>
      <c r="M40" s="10">
        <f t="shared" si="2"/>
        <v>1</v>
      </c>
    </row>
    <row r="41" spans="1:13" ht="20.100000000000001" customHeight="1" x14ac:dyDescent="0.15">
      <c r="A41" s="256"/>
      <c r="B41" s="258"/>
      <c r="C41" s="141" t="s">
        <v>147</v>
      </c>
      <c r="D41" s="120"/>
      <c r="E41" s="120"/>
      <c r="F41" s="120"/>
      <c r="G41" s="76">
        <v>0.8</v>
      </c>
      <c r="H41" s="79"/>
      <c r="I41" s="344"/>
      <c r="J41" s="347"/>
      <c r="K41" s="14"/>
      <c r="M41" s="10" t="str">
        <f t="shared" si="2"/>
        <v/>
      </c>
    </row>
    <row r="42" spans="1:13" ht="20.100000000000001" customHeight="1" x14ac:dyDescent="0.15">
      <c r="A42" s="256"/>
      <c r="B42" s="259"/>
      <c r="C42" s="122" t="s">
        <v>148</v>
      </c>
      <c r="D42" s="245"/>
      <c r="E42" s="245"/>
      <c r="F42" s="245"/>
      <c r="G42" s="70">
        <v>0</v>
      </c>
      <c r="H42" s="80"/>
      <c r="I42" s="345"/>
      <c r="J42" s="348"/>
      <c r="K42" s="14"/>
      <c r="M42" s="10" t="str">
        <f t="shared" si="2"/>
        <v/>
      </c>
    </row>
    <row r="43" spans="1:13" ht="17.25" customHeight="1" x14ac:dyDescent="0.15">
      <c r="A43" s="256"/>
      <c r="B43" s="252" t="s">
        <v>83</v>
      </c>
      <c r="C43" s="133" t="s">
        <v>149</v>
      </c>
      <c r="D43" s="148"/>
      <c r="E43" s="148"/>
      <c r="F43" s="148"/>
      <c r="G43" s="68">
        <v>0.5</v>
      </c>
      <c r="H43" s="78"/>
      <c r="I43" s="343">
        <f>IF(AND(M43="",M44="",M45=""),"",MAX(M43:M45))</f>
        <v>0.3</v>
      </c>
      <c r="J43" s="346">
        <v>0.3</v>
      </c>
      <c r="K43" s="14"/>
      <c r="M43" s="10" t="str">
        <f t="shared" si="2"/>
        <v/>
      </c>
    </row>
    <row r="44" spans="1:13" ht="32.25" customHeight="1" x14ac:dyDescent="0.15">
      <c r="A44" s="256"/>
      <c r="B44" s="262"/>
      <c r="C44" s="267" t="s">
        <v>85</v>
      </c>
      <c r="D44" s="268"/>
      <c r="E44" s="268"/>
      <c r="F44" s="268"/>
      <c r="G44" s="69">
        <v>0.3</v>
      </c>
      <c r="H44" s="79" t="s">
        <v>104</v>
      </c>
      <c r="I44" s="344"/>
      <c r="J44" s="347"/>
      <c r="K44" s="14"/>
      <c r="M44" s="10">
        <f t="shared" si="2"/>
        <v>0.3</v>
      </c>
    </row>
    <row r="45" spans="1:13" ht="17.25" customHeight="1" x14ac:dyDescent="0.15">
      <c r="A45" s="256"/>
      <c r="B45" s="263"/>
      <c r="C45" s="122" t="s">
        <v>150</v>
      </c>
      <c r="D45" s="245"/>
      <c r="E45" s="245"/>
      <c r="F45" s="245"/>
      <c r="G45" s="71">
        <v>0</v>
      </c>
      <c r="H45" s="80"/>
      <c r="I45" s="345"/>
      <c r="J45" s="348"/>
      <c r="K45" s="14"/>
      <c r="M45" s="10" t="str">
        <f t="shared" si="2"/>
        <v/>
      </c>
    </row>
    <row r="46" spans="1:13" ht="17.25" customHeight="1" x14ac:dyDescent="0.15">
      <c r="A46" s="256"/>
      <c r="B46" s="269" t="s">
        <v>87</v>
      </c>
      <c r="C46" s="236" t="s">
        <v>151</v>
      </c>
      <c r="D46" s="237"/>
      <c r="E46" s="133" t="s">
        <v>89</v>
      </c>
      <c r="F46" s="148"/>
      <c r="G46" s="68">
        <v>0.4</v>
      </c>
      <c r="H46" s="78"/>
      <c r="I46" s="343">
        <f>IF(AND(M46="",M47="",M48="",M49=""),"",MAX(M46:M49))</f>
        <v>0.3</v>
      </c>
      <c r="J46" s="346">
        <v>0.3</v>
      </c>
      <c r="K46" s="14"/>
      <c r="M46" s="10" t="str">
        <f t="shared" si="2"/>
        <v/>
      </c>
    </row>
    <row r="47" spans="1:13" ht="17.25" customHeight="1" x14ac:dyDescent="0.15">
      <c r="A47" s="256"/>
      <c r="B47" s="270"/>
      <c r="C47" s="238"/>
      <c r="D47" s="239"/>
      <c r="E47" s="141" t="s">
        <v>90</v>
      </c>
      <c r="F47" s="120"/>
      <c r="G47" s="69">
        <v>0.3</v>
      </c>
      <c r="H47" s="79" t="s">
        <v>104</v>
      </c>
      <c r="I47" s="344"/>
      <c r="J47" s="347"/>
      <c r="K47" s="14"/>
      <c r="M47" s="10">
        <f t="shared" si="2"/>
        <v>0.3</v>
      </c>
    </row>
    <row r="48" spans="1:13" ht="17.25" customHeight="1" x14ac:dyDescent="0.15">
      <c r="A48" s="256"/>
      <c r="B48" s="270"/>
      <c r="C48" s="238"/>
      <c r="D48" s="239"/>
      <c r="E48" s="141" t="s">
        <v>91</v>
      </c>
      <c r="F48" s="120"/>
      <c r="G48" s="76">
        <v>0.2</v>
      </c>
      <c r="H48" s="79"/>
      <c r="I48" s="344"/>
      <c r="J48" s="347"/>
      <c r="K48" s="14"/>
      <c r="M48" s="10" t="str">
        <f t="shared" si="2"/>
        <v/>
      </c>
    </row>
    <row r="49" spans="1:13" ht="17.25" customHeight="1" x14ac:dyDescent="0.15">
      <c r="A49" s="256"/>
      <c r="B49" s="271"/>
      <c r="C49" s="240"/>
      <c r="D49" s="241"/>
      <c r="E49" s="264" t="s">
        <v>152</v>
      </c>
      <c r="F49" s="265"/>
      <c r="G49" s="71">
        <v>0</v>
      </c>
      <c r="H49" s="80"/>
      <c r="I49" s="345"/>
      <c r="J49" s="348"/>
      <c r="K49" s="14"/>
      <c r="M49" s="10" t="str">
        <f t="shared" si="2"/>
        <v/>
      </c>
    </row>
    <row r="50" spans="1:13" ht="17.25" customHeight="1" x14ac:dyDescent="0.15">
      <c r="A50" s="256"/>
      <c r="B50" s="266" t="s">
        <v>93</v>
      </c>
      <c r="C50" s="133" t="s">
        <v>153</v>
      </c>
      <c r="D50" s="148"/>
      <c r="E50" s="148"/>
      <c r="F50" s="148"/>
      <c r="G50" s="68">
        <v>0.5</v>
      </c>
      <c r="H50" s="78"/>
      <c r="I50" s="343">
        <f>IF(AND(M50="",M51=""),"",MAX(M50:M51))</f>
        <v>0</v>
      </c>
      <c r="J50" s="346">
        <v>0</v>
      </c>
      <c r="K50" s="14"/>
      <c r="M50" s="10" t="str">
        <f t="shared" si="2"/>
        <v/>
      </c>
    </row>
    <row r="51" spans="1:13" ht="17.25" customHeight="1" x14ac:dyDescent="0.15">
      <c r="A51" s="256"/>
      <c r="B51" s="253"/>
      <c r="C51" s="122" t="s">
        <v>95</v>
      </c>
      <c r="D51" s="245"/>
      <c r="E51" s="245"/>
      <c r="F51" s="245"/>
      <c r="G51" s="71">
        <v>0</v>
      </c>
      <c r="H51" s="80" t="s">
        <v>104</v>
      </c>
      <c r="I51" s="345"/>
      <c r="J51" s="348"/>
      <c r="K51" s="14"/>
      <c r="M51" s="10">
        <f t="shared" si="2"/>
        <v>0</v>
      </c>
    </row>
    <row r="52" spans="1:13" ht="17.25" customHeight="1" x14ac:dyDescent="0.15">
      <c r="A52" s="256"/>
      <c r="B52" s="252" t="s">
        <v>96</v>
      </c>
      <c r="C52" s="133" t="s">
        <v>154</v>
      </c>
      <c r="D52" s="148"/>
      <c r="E52" s="148"/>
      <c r="F52" s="148"/>
      <c r="G52" s="68">
        <v>0.5</v>
      </c>
      <c r="H52" s="78" t="s">
        <v>104</v>
      </c>
      <c r="I52" s="343">
        <f>IF(AND(M52="",M53=""),"",MAX(M52:M53))</f>
        <v>0.5</v>
      </c>
      <c r="J52" s="346">
        <v>0.5</v>
      </c>
      <c r="K52" s="14"/>
      <c r="M52" s="10">
        <f t="shared" si="2"/>
        <v>0.5</v>
      </c>
    </row>
    <row r="53" spans="1:13" ht="17.25" customHeight="1" x14ac:dyDescent="0.15">
      <c r="A53" s="256"/>
      <c r="B53" s="253"/>
      <c r="C53" s="122" t="s">
        <v>98</v>
      </c>
      <c r="D53" s="245"/>
      <c r="E53" s="245"/>
      <c r="F53" s="245"/>
      <c r="G53" s="71">
        <v>0</v>
      </c>
      <c r="H53" s="80"/>
      <c r="I53" s="345"/>
      <c r="J53" s="348"/>
      <c r="K53" s="14"/>
      <c r="M53" s="10" t="str">
        <f t="shared" si="2"/>
        <v/>
      </c>
    </row>
    <row r="54" spans="1:13" ht="17.25" customHeight="1" x14ac:dyDescent="0.15">
      <c r="A54" s="256"/>
      <c r="B54" s="252" t="s">
        <v>99</v>
      </c>
      <c r="C54" s="133" t="s">
        <v>155</v>
      </c>
      <c r="D54" s="148"/>
      <c r="E54" s="148"/>
      <c r="F54" s="148"/>
      <c r="G54" s="68">
        <v>0.1</v>
      </c>
      <c r="H54" s="78" t="s">
        <v>104</v>
      </c>
      <c r="I54" s="343">
        <f>IF(AND(M54="",M55=""),"",MAX(M54:M55))</f>
        <v>0.1</v>
      </c>
      <c r="J54" s="346">
        <v>0.1</v>
      </c>
      <c r="K54" s="14"/>
      <c r="M54" s="10">
        <f t="shared" si="2"/>
        <v>0.1</v>
      </c>
    </row>
    <row r="55" spans="1:13" ht="17.25" customHeight="1" thickBot="1" x14ac:dyDescent="0.2">
      <c r="A55" s="256"/>
      <c r="B55" s="253"/>
      <c r="C55" s="122" t="s">
        <v>101</v>
      </c>
      <c r="D55" s="245"/>
      <c r="E55" s="245"/>
      <c r="F55" s="245"/>
      <c r="G55" s="71">
        <v>0</v>
      </c>
      <c r="H55" s="88"/>
      <c r="I55" s="355"/>
      <c r="J55" s="348"/>
      <c r="K55" s="14"/>
      <c r="M55" s="10" t="str">
        <f t="shared" si="2"/>
        <v/>
      </c>
    </row>
    <row r="56" spans="1:13" ht="20.100000000000001" customHeight="1" thickTop="1" x14ac:dyDescent="0.15">
      <c r="A56" s="256"/>
      <c r="B56" s="31" t="s">
        <v>63</v>
      </c>
      <c r="C56" s="32"/>
      <c r="D56" s="33"/>
      <c r="E56" s="33"/>
      <c r="F56" s="34"/>
      <c r="G56" s="75">
        <v>3</v>
      </c>
      <c r="H56" s="95"/>
      <c r="I56" s="96">
        <f>SUM(I40:I55)</f>
        <v>2.2000000000000002</v>
      </c>
      <c r="J56" s="101">
        <v>2.2000000000000002</v>
      </c>
      <c r="K56" s="14"/>
    </row>
    <row r="57" spans="1:13" ht="30" customHeight="1" thickBot="1" x14ac:dyDescent="0.2">
      <c r="A57" s="40"/>
      <c r="B57" s="251" t="s">
        <v>102</v>
      </c>
      <c r="C57" s="251"/>
      <c r="D57" s="251"/>
      <c r="E57" s="41"/>
      <c r="F57" s="42"/>
      <c r="G57" s="77">
        <v>10</v>
      </c>
      <c r="H57" s="97"/>
      <c r="I57" s="98">
        <f>IF(I24="","",SUM(I24,I39,I56))</f>
        <v>6.2</v>
      </c>
      <c r="J57" s="99">
        <f>IF(J24="","",SUM(J24,J39,J56))</f>
        <v>6</v>
      </c>
    </row>
    <row r="58" spans="1:13" ht="9.75" customHeight="1" thickTop="1" x14ac:dyDescent="0.15"/>
    <row r="59" spans="1:13" ht="51" customHeight="1" x14ac:dyDescent="0.15"/>
    <row r="60" spans="1:13" ht="20.25" customHeight="1" x14ac:dyDescent="0.15"/>
    <row r="61" spans="1:13" ht="20.25" customHeight="1" x14ac:dyDescent="0.15"/>
    <row r="62" spans="1:13" ht="20.25" customHeight="1" x14ac:dyDescent="0.15"/>
    <row r="63" spans="1:13" ht="20.25" customHeight="1" x14ac:dyDescent="0.15"/>
    <row r="64" spans="1:13" ht="20.25" customHeight="1" x14ac:dyDescent="0.15"/>
    <row r="65" ht="20.25" customHeight="1" x14ac:dyDescent="0.15"/>
    <row r="66" ht="20.25" customHeight="1" x14ac:dyDescent="0.15"/>
    <row r="67" ht="20.25" customHeight="1" x14ac:dyDescent="0.15"/>
    <row r="68" ht="20.25" customHeight="1" x14ac:dyDescent="0.15"/>
    <row r="69" ht="20.25" customHeight="1" x14ac:dyDescent="0.15"/>
    <row r="70" ht="20.25" customHeight="1" x14ac:dyDescent="0.15"/>
    <row r="71" ht="20.25" customHeight="1" x14ac:dyDescent="0.15"/>
    <row r="72" ht="20.25" customHeight="1" x14ac:dyDescent="0.15"/>
    <row r="73" ht="20.25" customHeight="1" x14ac:dyDescent="0.15"/>
    <row r="74" ht="20.25" customHeight="1" x14ac:dyDescent="0.15"/>
    <row r="75" ht="20.25" customHeight="1" x14ac:dyDescent="0.15"/>
    <row r="76" ht="20.25" customHeight="1" x14ac:dyDescent="0.15"/>
    <row r="77" ht="20.25" customHeight="1" x14ac:dyDescent="0.15"/>
    <row r="78" ht="18.75" customHeight="1" x14ac:dyDescent="0.15"/>
    <row r="79" ht="18.75" customHeight="1" x14ac:dyDescent="0.15"/>
  </sheetData>
  <sheetProtection selectLockedCells="1"/>
  <mergeCells count="104">
    <mergeCell ref="C46:D49"/>
    <mergeCell ref="E46:F46"/>
    <mergeCell ref="I46:I49"/>
    <mergeCell ref="J46:J49"/>
    <mergeCell ref="E47:F47"/>
    <mergeCell ref="E48:F48"/>
    <mergeCell ref="B57:D57"/>
    <mergeCell ref="B52:B53"/>
    <mergeCell ref="C52:F52"/>
    <mergeCell ref="I52:I53"/>
    <mergeCell ref="J52:J53"/>
    <mergeCell ref="C53:F53"/>
    <mergeCell ref="B54:B55"/>
    <mergeCell ref="C54:F54"/>
    <mergeCell ref="I54:I55"/>
    <mergeCell ref="J54:J55"/>
    <mergeCell ref="C55:F55"/>
    <mergeCell ref="I33:I35"/>
    <mergeCell ref="J33:J35"/>
    <mergeCell ref="C34:F34"/>
    <mergeCell ref="C35:F35"/>
    <mergeCell ref="A40:A56"/>
    <mergeCell ref="B40:B42"/>
    <mergeCell ref="C40:F40"/>
    <mergeCell ref="I40:I42"/>
    <mergeCell ref="J40:J42"/>
    <mergeCell ref="C41:F41"/>
    <mergeCell ref="C42:F42"/>
    <mergeCell ref="B43:B45"/>
    <mergeCell ref="C43:F43"/>
    <mergeCell ref="I43:I45"/>
    <mergeCell ref="E49:F49"/>
    <mergeCell ref="B50:B51"/>
    <mergeCell ref="C50:F50"/>
    <mergeCell ref="I50:I51"/>
    <mergeCell ref="J50:J51"/>
    <mergeCell ref="C51:F51"/>
    <mergeCell ref="J43:J45"/>
    <mergeCell ref="C44:F44"/>
    <mergeCell ref="C45:F45"/>
    <mergeCell ref="B46:B49"/>
    <mergeCell ref="I28:I32"/>
    <mergeCell ref="J28:J32"/>
    <mergeCell ref="C29:F29"/>
    <mergeCell ref="C30:F30"/>
    <mergeCell ref="C31:F31"/>
    <mergeCell ref="C32:F32"/>
    <mergeCell ref="A25:A39"/>
    <mergeCell ref="B25:B27"/>
    <mergeCell ref="C25:D27"/>
    <mergeCell ref="E25:F25"/>
    <mergeCell ref="I25:I27"/>
    <mergeCell ref="J25:J27"/>
    <mergeCell ref="E26:F26"/>
    <mergeCell ref="E27:F27"/>
    <mergeCell ref="B28:B32"/>
    <mergeCell ref="C28:F28"/>
    <mergeCell ref="B36:B38"/>
    <mergeCell ref="C36:F36"/>
    <mergeCell ref="I36:I38"/>
    <mergeCell ref="J36:J38"/>
    <mergeCell ref="C37:F37"/>
    <mergeCell ref="C38:F38"/>
    <mergeCell ref="B33:B35"/>
    <mergeCell ref="C33:F33"/>
    <mergeCell ref="B11:B16"/>
    <mergeCell ref="C11:F11"/>
    <mergeCell ref="B22:B23"/>
    <mergeCell ref="C22:F22"/>
    <mergeCell ref="I22:I23"/>
    <mergeCell ref="J22:J23"/>
    <mergeCell ref="C23:F23"/>
    <mergeCell ref="B17:B18"/>
    <mergeCell ref="C17:F17"/>
    <mergeCell ref="I17:I18"/>
    <mergeCell ref="J17:J18"/>
    <mergeCell ref="C18:F18"/>
    <mergeCell ref="B19:B21"/>
    <mergeCell ref="I19:I21"/>
    <mergeCell ref="J19:J21"/>
    <mergeCell ref="B2:G2"/>
    <mergeCell ref="F3:J3"/>
    <mergeCell ref="F4:J4"/>
    <mergeCell ref="A7:B7"/>
    <mergeCell ref="C7:F7"/>
    <mergeCell ref="H7:I7"/>
    <mergeCell ref="C19:F19"/>
    <mergeCell ref="C20:F20"/>
    <mergeCell ref="C21:F21"/>
    <mergeCell ref="I11:I16"/>
    <mergeCell ref="J11:J16"/>
    <mergeCell ref="C12:F12"/>
    <mergeCell ref="C13:F13"/>
    <mergeCell ref="C14:F14"/>
    <mergeCell ref="C15:F15"/>
    <mergeCell ref="C16:F16"/>
    <mergeCell ref="A8:A24"/>
    <mergeCell ref="B8:B10"/>
    <mergeCell ref="C8:D10"/>
    <mergeCell ref="E8:F8"/>
    <mergeCell ref="I8:I10"/>
    <mergeCell ref="J8:J10"/>
    <mergeCell ref="E9:F9"/>
    <mergeCell ref="E10:F10"/>
  </mergeCells>
  <phoneticPr fontId="2"/>
  <dataValidations count="2">
    <dataValidation type="list" allowBlank="1" showInputMessage="1" showErrorMessage="1" sqref="H8:H21 H23 H25:H38 H40:H55" xr:uid="{00000000-0002-0000-0200-000000000000}">
      <formula1>$N$8:$N$9</formula1>
    </dataValidation>
    <dataValidation type="list" allowBlank="1" showInputMessage="1" showErrorMessage="1" sqref="H22" xr:uid="{00000000-0002-0000-0200-000001000000}">
      <formula1>$N$10:$N$22</formula1>
    </dataValidation>
  </dataValidations>
  <pageMargins left="0.62992125984251968" right="3.937007874015748E-2" top="0.78740157480314965" bottom="0.55118110236220474" header="0.51181102362204722" footer="0.19685039370078741"/>
  <pageSetup paperSize="9" scale="72" orientation="portrait" errors="dash"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2:I31"/>
  <sheetViews>
    <sheetView view="pageBreakPreview" zoomScaleNormal="100" zoomScaleSheetLayoutView="100" workbookViewId="0">
      <selection activeCell="L41" sqref="L41"/>
    </sheetView>
  </sheetViews>
  <sheetFormatPr defaultRowHeight="13.5" x14ac:dyDescent="0.15"/>
  <cols>
    <col min="1" max="6" width="9" style="115"/>
    <col min="7" max="7" width="10.375" style="115" customWidth="1"/>
    <col min="8" max="8" width="11.25" style="115" customWidth="1"/>
    <col min="9" max="9" width="13.25" style="115" customWidth="1"/>
    <col min="10" max="16384" width="9" style="115"/>
  </cols>
  <sheetData>
    <row r="2" spans="1:9" ht="17.25" x14ac:dyDescent="0.15">
      <c r="A2" s="116" t="s">
        <v>158</v>
      </c>
    </row>
    <row r="4" spans="1:9" x14ac:dyDescent="0.15">
      <c r="A4" s="357" t="s">
        <v>157</v>
      </c>
      <c r="B4" s="357"/>
      <c r="C4" s="357"/>
      <c r="D4" s="357"/>
      <c r="E4" s="357"/>
      <c r="F4" s="357"/>
      <c r="G4" s="357"/>
      <c r="H4" s="357"/>
      <c r="I4" s="357"/>
    </row>
    <row r="5" spans="1:9" x14ac:dyDescent="0.15">
      <c r="A5" s="357"/>
      <c r="B5" s="357"/>
      <c r="C5" s="357"/>
      <c r="D5" s="357"/>
      <c r="E5" s="357"/>
      <c r="F5" s="357"/>
      <c r="G5" s="357"/>
      <c r="H5" s="357"/>
      <c r="I5" s="357"/>
    </row>
    <row r="6" spans="1:9" x14ac:dyDescent="0.15">
      <c r="A6" s="357"/>
      <c r="B6" s="357"/>
      <c r="C6" s="357"/>
      <c r="D6" s="357"/>
      <c r="E6" s="357"/>
      <c r="F6" s="357"/>
      <c r="G6" s="357"/>
      <c r="H6" s="357"/>
      <c r="I6" s="357"/>
    </row>
    <row r="29" spans="1:9" x14ac:dyDescent="0.15">
      <c r="A29" s="357" t="s">
        <v>156</v>
      </c>
      <c r="B29" s="357"/>
      <c r="C29" s="357"/>
      <c r="D29" s="357"/>
      <c r="E29" s="357"/>
      <c r="F29" s="357"/>
      <c r="G29" s="357"/>
      <c r="H29" s="357"/>
      <c r="I29" s="357"/>
    </row>
    <row r="30" spans="1:9" x14ac:dyDescent="0.15">
      <c r="A30" s="357"/>
      <c r="B30" s="357"/>
      <c r="C30" s="357"/>
      <c r="D30" s="357"/>
      <c r="E30" s="357"/>
      <c r="F30" s="357"/>
      <c r="G30" s="357"/>
      <c r="H30" s="357"/>
      <c r="I30" s="357"/>
    </row>
    <row r="31" spans="1:9" x14ac:dyDescent="0.15">
      <c r="A31" s="357"/>
      <c r="B31" s="357"/>
      <c r="C31" s="357"/>
      <c r="D31" s="357"/>
      <c r="E31" s="357"/>
      <c r="F31" s="357"/>
      <c r="G31" s="357"/>
      <c r="H31" s="357"/>
      <c r="I31" s="357"/>
    </row>
  </sheetData>
  <mergeCells count="2">
    <mergeCell ref="A4:I6"/>
    <mergeCell ref="A29:I31"/>
  </mergeCells>
  <phoneticPr fontId="2"/>
  <pageMargins left="0.7" right="0.7" top="0.75" bottom="0.75" header="0.3" footer="0.3"/>
  <pageSetup paperSize="9" scale="9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工事内訳書及び自己採点表</vt:lpstr>
      <vt:lpstr>★内訳書記載例（建築関係）</vt:lpstr>
      <vt:lpstr>★自己採点表記載例</vt:lpstr>
      <vt:lpstr>PDFファイルの作成方法</vt:lpstr>
      <vt:lpstr>★自己採点表記載例!Print_Area</vt:lpstr>
      <vt:lpstr>'★内訳書記載例（建築関係）'!Print_Area</vt:lpstr>
      <vt:lpstr>PDFファイルの作成方法!Print_Area</vt:lpstr>
      <vt:lpstr>工事内訳書及び自己採点表!Print_Area</vt:lpstr>
    </vt:vector>
  </TitlesOfParts>
  <Company>鹿児島市役所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田鍋　広大</cp:lastModifiedBy>
  <cp:lastPrinted>2025-01-20T02:57:50Z</cp:lastPrinted>
  <dcterms:created xsi:type="dcterms:W3CDTF">2008-06-13T01:43:29Z</dcterms:created>
  <dcterms:modified xsi:type="dcterms:W3CDTF">2025-01-23T09:50:24Z</dcterms:modified>
</cp:coreProperties>
</file>