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KEIYAKU-HDD4\share\工事契約係\一般競争入札\0100_土木一式\R6年度\07_告示_館之馬場通線築造工事（その３）\02_★公告関係\05_工事費内訳書・自己採点表\"/>
    </mc:Choice>
  </mc:AlternateContent>
  <xr:revisionPtr revIDLastSave="0" documentId="13_ncr:1_{5CD94864-850E-4A65-A2E6-299A5D31D395}" xr6:coauthVersionLast="47" xr6:coauthVersionMax="47" xr10:uidLastSave="{00000000-0000-0000-0000-000000000000}"/>
  <bookViews>
    <workbookView xWindow="-98" yWindow="-98" windowWidth="21795" windowHeight="13996" tabRatio="731" xr2:uid="{00000000-000D-0000-FFFF-FFFF00000000}"/>
  </bookViews>
  <sheets>
    <sheet name="工事内訳書及び自己採点表" sheetId="13" r:id="rId1"/>
    <sheet name="★内訳書記載例（土木関係）" sheetId="12" r:id="rId2"/>
    <sheet name="★自己採点表記載例" sheetId="17" r:id="rId3"/>
    <sheet name="PDFファイルの作成方法" sheetId="16" r:id="rId4"/>
  </sheets>
  <definedNames>
    <definedName name="_xlnm.Print_Area" localSheetId="2">★自己採点表記載例!$A$1:$L$68</definedName>
    <definedName name="_xlnm.Print_Area" localSheetId="1">'★内訳書記載例（土木関係）'!$A$1:$F$43</definedName>
    <definedName name="_xlnm.Print_Area" localSheetId="3">PDFファイルの作成方法!$A$1:$I$63</definedName>
    <definedName name="_xlnm.Print_Area" localSheetId="0">工事内訳書及び自己採点表!$A$1:$K$115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67" i="17" l="1"/>
  <c r="M65" i="17"/>
  <c r="M64" i="17"/>
  <c r="I64" i="17"/>
  <c r="M63" i="17"/>
  <c r="M62" i="17"/>
  <c r="I62" i="17"/>
  <c r="M61" i="17"/>
  <c r="M60" i="17"/>
  <c r="I60" i="17"/>
  <c r="M59" i="17"/>
  <c r="M58" i="17"/>
  <c r="M57" i="17"/>
  <c r="M56" i="17"/>
  <c r="I56" i="17"/>
  <c r="M55" i="17"/>
  <c r="M54" i="17"/>
  <c r="M53" i="17"/>
  <c r="I53" i="17"/>
  <c r="M52" i="17"/>
  <c r="M51" i="17"/>
  <c r="I51" i="17"/>
  <c r="I66" i="17" s="1"/>
  <c r="M49" i="17"/>
  <c r="M48" i="17"/>
  <c r="M47" i="17"/>
  <c r="I47" i="17"/>
  <c r="M45" i="17"/>
  <c r="I44" i="17"/>
  <c r="M43" i="17"/>
  <c r="M42" i="17"/>
  <c r="M41" i="17"/>
  <c r="I41" i="17"/>
  <c r="M40" i="17"/>
  <c r="I36" i="17" s="1"/>
  <c r="M39" i="17"/>
  <c r="M38" i="17"/>
  <c r="M37" i="17"/>
  <c r="M36" i="17"/>
  <c r="M35" i="17"/>
  <c r="M34" i="17"/>
  <c r="M33" i="17"/>
  <c r="I33" i="17"/>
  <c r="M31" i="17"/>
  <c r="M30" i="17"/>
  <c r="I30" i="17" s="1"/>
  <c r="M29" i="17"/>
  <c r="M28" i="17"/>
  <c r="M24" i="17"/>
  <c r="I24" i="17"/>
  <c r="M22" i="17"/>
  <c r="I21" i="17"/>
  <c r="M20" i="17"/>
  <c r="M19" i="17"/>
  <c r="I19" i="17"/>
  <c r="M18" i="17"/>
  <c r="M17" i="17"/>
  <c r="I11" i="17" s="1"/>
  <c r="M16" i="17"/>
  <c r="M15" i="17"/>
  <c r="M14" i="17"/>
  <c r="M13" i="17"/>
  <c r="M10" i="17"/>
  <c r="M9" i="17"/>
  <c r="M8" i="17"/>
  <c r="I8" i="17"/>
  <c r="I50" i="17" l="1"/>
  <c r="I32" i="17"/>
  <c r="I67" i="17" s="1"/>
  <c r="M91" i="13" l="1"/>
  <c r="M90" i="13"/>
  <c r="M89" i="13"/>
  <c r="M88" i="13"/>
  <c r="M86" i="13"/>
  <c r="M69" i="13" l="1"/>
  <c r="M67" i="13"/>
  <c r="M68" i="13"/>
  <c r="I67" i="13" l="1"/>
  <c r="M94" i="13"/>
  <c r="M93" i="13"/>
  <c r="M92" i="13"/>
  <c r="M64" i="13"/>
  <c r="M63" i="13"/>
  <c r="M62" i="13"/>
  <c r="M61" i="13"/>
  <c r="M60" i="13"/>
  <c r="M59" i="13"/>
  <c r="M58" i="13"/>
  <c r="M57" i="13"/>
  <c r="I57" i="13" l="1"/>
  <c r="I92" i="13"/>
  <c r="M73" i="13" l="1"/>
  <c r="M72" i="13"/>
  <c r="M71" i="13"/>
  <c r="F35" i="12" l="1"/>
  <c r="E40" i="13" l="1"/>
  <c r="E44" i="13" s="1"/>
  <c r="I38" i="13"/>
  <c r="F50" i="13"/>
  <c r="F49" i="13"/>
  <c r="E42" i="13" l="1"/>
  <c r="E46" i="13" s="1"/>
  <c r="M77" i="13"/>
  <c r="J115" i="13"/>
  <c r="M113" i="13"/>
  <c r="M112" i="13"/>
  <c r="M111" i="13"/>
  <c r="M110" i="13"/>
  <c r="M109" i="13"/>
  <c r="M108" i="13"/>
  <c r="M107" i="13"/>
  <c r="M106" i="13"/>
  <c r="M105" i="13"/>
  <c r="M104" i="13"/>
  <c r="M103" i="13"/>
  <c r="M102" i="13"/>
  <c r="M101" i="13"/>
  <c r="M100" i="13"/>
  <c r="M99" i="13"/>
  <c r="M97" i="13"/>
  <c r="M96" i="13"/>
  <c r="M95" i="13"/>
  <c r="M87" i="13"/>
  <c r="I87" i="13" s="1"/>
  <c r="M85" i="13"/>
  <c r="M84" i="13"/>
  <c r="M83" i="13"/>
  <c r="M82" i="13"/>
  <c r="M81" i="13"/>
  <c r="M80" i="13"/>
  <c r="M79" i="13"/>
  <c r="M76" i="13"/>
  <c r="M75" i="13"/>
  <c r="M74" i="13"/>
  <c r="M70" i="13"/>
  <c r="M66" i="13"/>
  <c r="M65" i="13"/>
  <c r="M56" i="13"/>
  <c r="M55" i="13"/>
  <c r="M54" i="13"/>
  <c r="I82" i="13" l="1"/>
  <c r="I110" i="13"/>
  <c r="I101" i="13"/>
  <c r="I99" i="13"/>
  <c r="I112" i="13"/>
  <c r="I108" i="13"/>
  <c r="I104" i="13"/>
  <c r="I95" i="13"/>
  <c r="I79" i="13"/>
  <c r="I70" i="13"/>
  <c r="I65" i="13"/>
  <c r="I54" i="13"/>
  <c r="I76" i="13"/>
  <c r="I114" i="13" l="1"/>
  <c r="I98" i="13"/>
  <c r="I78" i="13"/>
  <c r="I115" i="13" l="1"/>
  <c r="C37" i="12"/>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<sst xmlns="http://schemas.openxmlformats.org/spreadsheetml/2006/main" count="277" uniqueCount="183">
  <si>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</si>
  <si>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</si>
  <si>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</si>
  <si>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</si>
  <si>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</si>
  <si>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</si>
  <si>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</si>
  <si>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</si>
  <si>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</si>
  <si>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</si>
  <si>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</si>
  <si>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</si>
  <si>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</si>
  <si>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</si>
  <si>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</si>
  <si>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</si>
  <si>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</si>
  <si>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</si>
  <si>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</si>
  <si>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</si>
  <si>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</si>
  <si>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</si>
  <si>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</si>
  <si>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</si>
  <si>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</si>
  <si>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</si>
  <si>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</si>
  <si>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</si>
  <si>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</si>
  <si>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</si>
  <si>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</si>
  <si>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</si>
  <si>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</si>
  <si>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</si>
  <si>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</si>
  <si>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t>
    <phoneticPr fontId="2"/>
  </si>
  <si>
    <t>取得している</t>
    <phoneticPr fontId="19" type="Hiragana" alignment="center"/>
  </si>
  <si>
    <t>取得していない</t>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</si>
  <si>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</si>
  <si>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</si>
  <si>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</si>
  <si>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</si>
  <si>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</si>
  <si>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</si>
  <si>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ア　過去10年間の同種工
　事の施工経験の状況</t>
    <rPh sb="2" eb="4">
      <t>カコ</t>
    </rPh>
    <rPh sb="6" eb="8">
      <t>ネンカン</t>
    </rPh>
    <rPh sb="9" eb="11">
      <t>ドウシュ</t>
    </rPh>
    <rPh sb="11" eb="12">
      <t>コウ</t>
    </rPh>
    <rPh sb="16" eb="18">
      <t>セコウ</t>
    </rPh>
    <rPh sb="18" eb="20">
      <t>ケイケン</t>
    </rPh>
    <rPh sb="21" eb="23">
      <t>ジョウキョウ</t>
    </rPh>
    <phoneticPr fontId="2"/>
  </si>
  <si>
    <t>なし</t>
    <phoneticPr fontId="19" type="Hiragana" alignment="center"/>
  </si>
  <si>
    <t>ア　本市と「大規模災害
　時における応急対策業
　務に関する協定」を締
　結している団体への加
　入状況等</t>
    <rPh sb="52" eb="53">
      <t>トウ</t>
    </rPh>
    <phoneticPr fontId="2"/>
  </si>
  <si>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</si>
  <si>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</si>
  <si>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</si>
  <si>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</si>
  <si>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</si>
  <si>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</si>
  <si>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</si>
  <si>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</si>
  <si>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</si>
  <si>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</si>
  <si>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</si>
  <si>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</si>
  <si>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</si>
  <si>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</si>
  <si>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</si>
  <si>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</si>
  <si>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</si>
  <si>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</si>
  <si>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</si>
  <si>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</si>
  <si>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○○新築本体工事</t>
    <phoneticPr fontId="2"/>
  </si>
  <si>
    <t>株式会社○○建設</t>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</si>
  <si>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</si>
  <si>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</si>
  <si>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</si>
  <si>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</si>
  <si>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</si>
  <si>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</si>
  <si>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</si>
  <si>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</si>
  <si>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</si>
  <si>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</si>
  <si>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</si>
  <si>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</si>
  <si>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</si>
  <si>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ウ　品質マネジメントシ
　ステム（ISO9001）の
　取得状況</t>
    <phoneticPr fontId="2"/>
  </si>
  <si>
    <t>-0.2</t>
    <phoneticPr fontId="2"/>
  </si>
  <si>
    <t xml:space="preserve">
0.4
〈0.6〉</t>
    <phoneticPr fontId="2"/>
  </si>
  <si>
    <t>新規学卒者の雇用実績がある</t>
    <phoneticPr fontId="2"/>
  </si>
  <si>
    <t>県協力雇用主会等へ登録している</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</si>
  <si>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</si>
  <si>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</si>
  <si>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</si>
  <si>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○○線道路改良工事（その〇）</t>
    <rPh sb="2" eb="3">
      <t>セン</t>
    </rPh>
    <rPh sb="3" eb="5">
      <t>ドウロ</t>
    </rPh>
    <rPh sb="5" eb="7">
      <t>カイリョウ</t>
    </rPh>
    <rPh sb="7" eb="9">
      <t>ホンコウジ</t>
    </rPh>
    <phoneticPr fontId="2"/>
  </si>
  <si>
    <t>鹿児島市○○町</t>
    <rPh sb="0" eb="4">
      <t>カゴシマシ</t>
    </rPh>
    <rPh sb="6" eb="7">
      <t>マチ</t>
    </rPh>
    <phoneticPr fontId="2"/>
  </si>
  <si>
    <t>土工</t>
    <rPh sb="0" eb="2">
      <t>ドコウ</t>
    </rPh>
    <phoneticPr fontId="2"/>
  </si>
  <si>
    <t>法面工</t>
    <rPh sb="0" eb="2">
      <t>ノリメン</t>
    </rPh>
    <rPh sb="2" eb="3">
      <t>コウ</t>
    </rPh>
    <phoneticPr fontId="2"/>
  </si>
  <si>
    <t>擁壁工</t>
    <rPh sb="0" eb="3">
      <t>ヨウヘキコウ</t>
    </rPh>
    <phoneticPr fontId="2"/>
  </si>
  <si>
    <t>雑工</t>
    <rPh sb="0" eb="1">
      <t>ザツ</t>
    </rPh>
    <rPh sb="1" eb="2">
      <t>コウ</t>
    </rPh>
    <phoneticPr fontId="2"/>
  </si>
  <si>
    <t>イ　本市が発注した土木
　一式工事における過去
　３年間に完成した工事
　の成績評定点と別表２
　の年度別評定平均点と
　の差の工事１件当たり
　の平均値</t>
    <rPh sb="62" eb="63">
      <t>さ</t>
    </rPh>
    <phoneticPr fontId="19" type="Hiragana" alignment="center"/>
  </si>
  <si>
    <t>イ　本市が発注した土木
　一式工事における過去
　３年間に完成した工事
　の成績評定点と別表２
　の年度別評定平均点と
　の差の工事１件当たり
　の平均値</t>
    <rPh sb="5" eb="7">
      <t>ハッチュウ</t>
    </rPh>
    <rPh sb="9" eb="11">
      <t>ドボク</t>
    </rPh>
    <rPh sb="13" eb="15">
      <t>イッシキ</t>
    </rPh>
    <rPh sb="15" eb="17">
      <t>コウジ</t>
    </rPh>
    <rPh sb="29" eb="31">
      <t>カンセイ</t>
    </rPh>
    <rPh sb="33" eb="35">
      <t>コウジ</t>
    </rPh>
    <rPh sb="38" eb="40">
      <t>セイセキ</t>
    </rPh>
    <rPh sb="40" eb="42">
      <t>ヒョウテイ</t>
    </rPh>
    <rPh sb="42" eb="43">
      <t>テン</t>
    </rPh>
    <rPh sb="44" eb="45">
      <t>ベツ</t>
    </rPh>
    <rPh sb="45" eb="46">
      <t>ヒョウ</t>
    </rPh>
    <rPh sb="50" eb="52">
      <t>ネンド</t>
    </rPh>
    <rPh sb="52" eb="53">
      <t>ベツ</t>
    </rPh>
    <rPh sb="53" eb="55">
      <t>ヒョウテイ</t>
    </rPh>
    <rPh sb="55" eb="58">
      <t>ヘイキンテン</t>
    </rPh>
    <rPh sb="62" eb="63">
      <t>サ</t>
    </rPh>
    <rPh sb="64" eb="66">
      <t>コウジ</t>
    </rPh>
    <rPh sb="67" eb="68">
      <t>ケン</t>
    </rPh>
    <rPh sb="68" eb="69">
      <t>ア</t>
    </rPh>
    <rPh sb="74" eb="77">
      <t>ヘイキンチ</t>
    </rPh>
    <phoneticPr fontId="2"/>
  </si>
  <si>
    <t>2点以上</t>
    <phoneticPr fontId="19" type="Hiragana" alignment="center"/>
  </si>
  <si>
    <t>1.5点以上2点未満</t>
    <phoneticPr fontId="19" type="Hiragana" alignment="center"/>
  </si>
  <si>
    <t>1点以上1.5点未満</t>
    <phoneticPr fontId="19" type="Hiragana" alignment="center"/>
  </si>
  <si>
    <t>0.5点以上1点未満</t>
    <phoneticPr fontId="19" type="Hiragana" alignment="center"/>
  </si>
  <si>
    <t>0点未満又は本市の施工実績なし</t>
    <phoneticPr fontId="2"/>
  </si>
  <si>
    <t>0点以上0.5点未満</t>
    <phoneticPr fontId="19" type="Hiragana" alignment="center"/>
  </si>
  <si>
    <t>0.5点未満又は本市の施工実績なし</t>
    <phoneticPr fontId="19" type="Hiragana" alignment="center"/>
  </si>
  <si>
    <t>推奨単位未満（１ユニット以上２０ユニット未満）</t>
    <rPh sb="4" eb="6">
      <t>みまん</t>
    </rPh>
    <rPh sb="12" eb="14">
      <t>いじょう</t>
    </rPh>
    <rPh sb="20" eb="22">
      <t>みまん</t>
    </rPh>
    <phoneticPr fontId="19" type="Hiragana" alignment="center"/>
  </si>
  <si>
    <t>推奨単位以上（２０ユニット以上）</t>
    <phoneticPr fontId="19" type="Hiragana" alignment="center"/>
  </si>
  <si>
    <t>受注工事比率＜0.2</t>
    <phoneticPr fontId="2"/>
  </si>
  <si>
    <t>0.20≦受注工事比率＜0.40</t>
    <phoneticPr fontId="2"/>
  </si>
  <si>
    <t>0.40≦受注工事比率＜0.60</t>
    <phoneticPr fontId="2"/>
  </si>
  <si>
    <t>0.60≦受注工事比率＜0.80</t>
    <phoneticPr fontId="2"/>
  </si>
  <si>
    <t>0.80≦受注工事比率＜1.00</t>
    <phoneticPr fontId="2"/>
  </si>
  <si>
    <t>1.00≦受注工事比率</t>
    <phoneticPr fontId="2"/>
  </si>
  <si>
    <t>ない</t>
    <phoneticPr fontId="2" type="Hiragana" alignment="center"/>
  </si>
  <si>
    <t>１件ある</t>
    <rPh sb="1" eb="2">
      <t>けん</t>
    </rPh>
    <phoneticPr fontId="2" type="Hiragana" alignment="center"/>
  </si>
  <si>
    <t>複数ある</t>
    <rPh sb="0" eb="2">
      <t>ふくすう</t>
    </rPh>
    <phoneticPr fontId="2" type="Hiragana" alignment="center"/>
  </si>
  <si>
    <t>複数ある</t>
    <phoneticPr fontId="2" type="Hiragana" alignment="center"/>
  </si>
  <si>
    <t>本市内における公共施設等へのボランティア活動</t>
    <phoneticPr fontId="2" type="Hiragana" alignment="center"/>
  </si>
  <si>
    <t>土木一式工事（港湾工事、
ＰＣ橋工事及びトンネル工事を除く）で契約金額６千万円以上の完成工事実績</t>
    <rPh sb="24" eb="26">
      <t>こうじ</t>
    </rPh>
    <rPh sb="42" eb="44">
      <t>かんせい</t>
    </rPh>
    <rPh sb="44" eb="46">
      <t>こうじ</t>
    </rPh>
    <rPh sb="46" eb="48">
      <t>じっせき</t>
    </rPh>
    <phoneticPr fontId="19" type="Hiragana" alignment="center"/>
  </si>
  <si>
    <t>4点以上</t>
    <phoneticPr fontId="19" type="Hiragana" alignment="center"/>
  </si>
  <si>
    <t>3点以上4点未満</t>
    <phoneticPr fontId="19" type="Hiragana" alignment="center"/>
  </si>
  <si>
    <t>2点以上3点未満</t>
    <phoneticPr fontId="19" type="Hiragana" alignment="center"/>
  </si>
  <si>
    <t>複数ある</t>
    <rPh sb="0" eb="2">
      <t>フクスウ</t>
    </rPh>
    <phoneticPr fontId="2"/>
  </si>
  <si>
    <t>１件ある</t>
    <rPh sb="1" eb="2">
      <t>ケン</t>
    </rPh>
    <phoneticPr fontId="2"/>
  </si>
  <si>
    <t>ない</t>
    <phoneticPr fontId="2"/>
  </si>
  <si>
    <t>エ　国、県又は本市にお
　ける過去10年間（年度
　）の企業表彰実績</t>
    <rPh sb="2" eb="3">
      <t>クニ</t>
    </rPh>
    <rPh sb="4" eb="5">
      <t>ケン</t>
    </rPh>
    <rPh sb="5" eb="6">
      <t>マタ</t>
    </rPh>
    <rPh sb="7" eb="9">
      <t>ホンシ</t>
    </rPh>
    <rPh sb="15" eb="17">
      <t>カコ</t>
    </rPh>
    <rPh sb="19" eb="21">
      <t>ネンカン</t>
    </rPh>
    <rPh sb="22" eb="24">
      <t>ネンド</t>
    </rPh>
    <rPh sb="28" eb="30">
      <t>キギョウ</t>
    </rPh>
    <rPh sb="30" eb="32">
      <t>ヒョウショウ</t>
    </rPh>
    <rPh sb="32" eb="34">
      <t>ジッセキ</t>
    </rPh>
    <phoneticPr fontId="2"/>
  </si>
  <si>
    <t>オ　本市発注土木一式工
　事の受注の状況（当年
　度受注額／過去３年間
　の平均受注額）</t>
    <rPh sb="6" eb="8">
      <t>ドボク</t>
    </rPh>
    <rPh sb="8" eb="10">
      <t>イッシキ</t>
    </rPh>
    <rPh sb="15" eb="17">
      <t>ジュチュウ</t>
    </rPh>
    <phoneticPr fontId="1"/>
  </si>
  <si>
    <t>カ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</si>
  <si>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満４０歳未満</t>
    <rPh sb="0" eb="1">
      <t>まん</t>
    </rPh>
    <rPh sb="3" eb="4">
      <t>さい</t>
    </rPh>
    <rPh sb="4" eb="6">
      <t>みまん</t>
    </rPh>
    <phoneticPr fontId="2" type="Hiragana" alignment="center"/>
  </si>
  <si>
    <t>満４０歳以上４５歳未満</t>
    <rPh sb="0" eb="1">
      <t>まん</t>
    </rPh>
    <rPh sb="3" eb="4">
      <t>さい</t>
    </rPh>
    <rPh sb="4" eb="6">
      <t>いじょう</t>
    </rPh>
    <rPh sb="8" eb="9">
      <t>さい</t>
    </rPh>
    <rPh sb="9" eb="11">
      <t>みまん</t>
    </rPh>
    <phoneticPr fontId="2" type="Hiragana" alignment="center"/>
  </si>
  <si>
    <t>満４５歳以上</t>
    <rPh sb="0" eb="1">
      <t>まん</t>
    </rPh>
    <rPh sb="3" eb="4">
      <t>さい</t>
    </rPh>
    <rPh sb="4" eb="6">
      <t>いじょう</t>
    </rPh>
    <phoneticPr fontId="2" type="Hiragana" alignment="center"/>
  </si>
  <si>
    <t>エ　担い手育成加算
　（条件付き加算）</t>
    <rPh sb="2" eb="3">
      <t>ニナ</t>
    </rPh>
    <rPh sb="4" eb="5">
      <t>テ</t>
    </rPh>
    <rPh sb="5" eb="7">
      <t>イクセイ</t>
    </rPh>
    <rPh sb="7" eb="9">
      <t>カサン</t>
    </rPh>
    <rPh sb="12" eb="15">
      <t>ジョウケンツ</t>
    </rPh>
    <rPh sb="16" eb="18">
      <t>カサン</t>
    </rPh>
    <phoneticPr fontId="2"/>
  </si>
  <si>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</si>
  <si>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</si>
  <si>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オ　前年度のＣＰＤ単位
　取得状況</t>
    <phoneticPr fontId="19" type="Hiragana" alignment="center"/>
  </si>
  <si>
    <t>土木一式工事（港湾工事、
ＰＣ橋工事及びトンネル工事を除く）で契約金額６千万円以上の施工経験</t>
    <rPh sb="42" eb="44">
      <t>せこう</t>
    </rPh>
    <rPh sb="44" eb="46">
      <t>けいけん</t>
    </rPh>
    <phoneticPr fontId="19" type="Hiragana" alignment="center"/>
  </si>
  <si>
    <t>4.0点以上</t>
    <phoneticPr fontId="19" type="Hiragana" alignment="center"/>
  </si>
  <si>
    <t>3.0点以上4.0点未満</t>
    <phoneticPr fontId="19" type="Hiragana" alignment="center"/>
  </si>
  <si>
    <t>2.0点以上3.0点未満</t>
    <phoneticPr fontId="19" type="Hiragana" alignment="center"/>
  </si>
  <si>
    <t>1.5点以上2.0点未満</t>
    <phoneticPr fontId="19" type="Hiragana" alignment="center"/>
  </si>
  <si>
    <t>1.0点以上1.5点未満</t>
    <phoneticPr fontId="19" type="Hiragana" alignment="center"/>
  </si>
  <si>
    <t>0.5点以上1.0点未満</t>
    <phoneticPr fontId="19" type="Hiragana" alignment="center"/>
  </si>
  <si>
    <t>0.0点以上0.5点未満</t>
    <phoneticPr fontId="19" type="Hiragana" alignment="center"/>
  </si>
  <si>
    <t>0.0点未満又は本市の施工実績なし</t>
    <phoneticPr fontId="2"/>
  </si>
  <si>
    <t>2.0点以上</t>
    <phoneticPr fontId="19" type="Hiragana" alignment="center"/>
  </si>
  <si>
    <t>過去５年間（年度）の本市発注の土木工事で主任（監理）技術者又は現場代理人の実績がある者又は国と県を含めて表彰実績がある者で、令和３年４月１日現在の年齢が</t>
    <rPh sb="0" eb="2">
      <t>カコ</t>
    </rPh>
    <rPh sb="3" eb="5">
      <t>ネンカン</t>
    </rPh>
    <rPh sb="6" eb="8">
      <t>ネンド</t>
    </rPh>
    <rPh sb="10" eb="12">
      <t>ホンシ</t>
    </rPh>
    <rPh sb="12" eb="14">
      <t>ハッチュウ</t>
    </rPh>
    <rPh sb="15" eb="17">
      <t>ドボク</t>
    </rPh>
    <rPh sb="17" eb="19">
      <t>コウジ</t>
    </rPh>
    <rPh sb="20" eb="22">
      <t>シュニン</t>
    </rPh>
    <rPh sb="23" eb="25">
      <t>カンリ</t>
    </rPh>
    <rPh sb="26" eb="29">
      <t>ギジュツシャ</t>
    </rPh>
    <rPh sb="29" eb="30">
      <t>マタ</t>
    </rPh>
    <rPh sb="31" eb="33">
      <t>ゲンバ</t>
    </rPh>
    <rPh sb="33" eb="36">
      <t>ダイリニン</t>
    </rPh>
    <rPh sb="37" eb="39">
      <t>ジッセキ</t>
    </rPh>
    <rPh sb="42" eb="43">
      <t>モノ</t>
    </rPh>
    <rPh sb="43" eb="44">
      <t>マタ</t>
    </rPh>
    <rPh sb="45" eb="46">
      <t>クニ</t>
    </rPh>
    <rPh sb="47" eb="48">
      <t>ケン</t>
    </rPh>
    <rPh sb="49" eb="50">
      <t>フク</t>
    </rPh>
    <rPh sb="52" eb="54">
      <t>ヒョウショウ</t>
    </rPh>
    <rPh sb="54" eb="56">
      <t>ジッセキ</t>
    </rPh>
    <rPh sb="59" eb="60">
      <t>モノ</t>
    </rPh>
    <rPh sb="62" eb="64">
      <t>レイワ</t>
    </rPh>
    <rPh sb="65" eb="66">
      <t>ネン</t>
    </rPh>
    <rPh sb="67" eb="68">
      <t>ガツ</t>
    </rPh>
    <rPh sb="69" eb="70">
      <t>ニチ</t>
    </rPh>
    <rPh sb="70" eb="72">
      <t>ゲンザイ</t>
    </rPh>
    <rPh sb="73" eb="75">
      <t>ネンレイ</t>
    </rPh>
    <phoneticPr fontId="2"/>
  </si>
  <si>
    <t>ウ　品質マネジメントシステム
　（ISO9001）の取得状況</t>
    <phoneticPr fontId="2"/>
  </si>
  <si>
    <t>オ　本市発注土木一式工事の受注
　の状況（当年度受注額／過去３
　年間（年度）の平均受注額）</t>
    <rPh sb="6" eb="8">
      <t>ドボク</t>
    </rPh>
    <rPh sb="8" eb="10">
      <t>イッシキ</t>
    </rPh>
    <rPh sb="13" eb="14">
      <t>ウケ</t>
    </rPh>
    <rPh sb="14" eb="15">
      <t>チュウ</t>
    </rPh>
    <rPh sb="36" eb="38">
      <t>ネンド</t>
    </rPh>
    <phoneticPr fontId="1"/>
  </si>
  <si>
    <t>エ　国、県又は本市における過去
　10年間（年度）の企業表彰実績</t>
    <rPh sb="2" eb="3">
      <t>クニ</t>
    </rPh>
    <rPh sb="4" eb="5">
      <t>ケン</t>
    </rPh>
    <rPh sb="5" eb="6">
      <t>マタ</t>
    </rPh>
    <rPh sb="7" eb="9">
      <t>ホンシ</t>
    </rPh>
    <rPh sb="13" eb="14">
      <t>カ</t>
    </rPh>
    <rPh sb="14" eb="15">
      <t>キョ</t>
    </rPh>
    <rPh sb="19" eb="21">
      <t>ネンカン</t>
    </rPh>
    <rPh sb="22" eb="24">
      <t>ネンド</t>
    </rPh>
    <rPh sb="26" eb="28">
      <t>キギョウ</t>
    </rPh>
    <rPh sb="28" eb="30">
      <t>ヒョウショウ</t>
    </rPh>
    <rPh sb="30" eb="32">
      <t>ジッセキ</t>
    </rPh>
    <phoneticPr fontId="2"/>
  </si>
  <si>
    <t>カ　過去１年間の指名停止等の状
　況</t>
    <rPh sb="2" eb="4">
      <t>かこ</t>
    </rPh>
    <rPh sb="5" eb="7">
      <t>ねんかん</t>
    </rPh>
    <rPh sb="8" eb="10">
      <t>しめい</t>
    </rPh>
    <rPh sb="10" eb="11">
      <t>てい</t>
    </rPh>
    <rPh sb="11" eb="12">
      <t>どめ</t>
    </rPh>
    <rPh sb="12" eb="13">
      <t>とう</t>
    </rPh>
    <rPh sb="14" eb="15">
      <t>じょう</t>
    </rPh>
    <rPh sb="17" eb="18">
      <t>きょう</t>
    </rPh>
    <phoneticPr fontId="19" type="Hiragana" alignment="center"/>
  </si>
  <si>
    <t>ア　過去10年間（年度）の同種工
　事の施工経験の状況</t>
    <rPh sb="2" eb="4">
      <t>カコ</t>
    </rPh>
    <rPh sb="6" eb="8">
      <t>ネンカン</t>
    </rPh>
    <rPh sb="13" eb="15">
      <t>ドウシュ</t>
    </rPh>
    <rPh sb="15" eb="16">
      <t>コウ</t>
    </rPh>
    <rPh sb="20" eb="22">
      <t>セコウ</t>
    </rPh>
    <rPh sb="22" eb="24">
      <t>ケイケン</t>
    </rPh>
    <rPh sb="25" eb="27">
      <t>ジョウキョウ</t>
    </rPh>
    <phoneticPr fontId="2"/>
  </si>
  <si>
    <t>イ　本市が発注した土木一式工事
　における過去３年間（年度）に
　完成した工事の成績評定点と別
　表２の年度別評定平均点との差
　の工事１件当たりの平均値</t>
    <rPh sb="5" eb="7">
      <t>ハッチュウ</t>
    </rPh>
    <rPh sb="9" eb="11">
      <t>ドボク</t>
    </rPh>
    <rPh sb="11" eb="13">
      <t>イッシキ</t>
    </rPh>
    <rPh sb="13" eb="15">
      <t>コウジ</t>
    </rPh>
    <rPh sb="27" eb="29">
      <t>ネンド</t>
    </rPh>
    <rPh sb="33" eb="35">
      <t>カンセイ</t>
    </rPh>
    <rPh sb="37" eb="39">
      <t>コウジ</t>
    </rPh>
    <rPh sb="40" eb="42">
      <t>セイセキ</t>
    </rPh>
    <rPh sb="42" eb="44">
      <t>ヒョウテイ</t>
    </rPh>
    <rPh sb="44" eb="45">
      <t>テン</t>
    </rPh>
    <rPh sb="46" eb="47">
      <t>ベツ</t>
    </rPh>
    <rPh sb="49" eb="50">
      <t>ヒョウ</t>
    </rPh>
    <rPh sb="52" eb="54">
      <t>ネンド</t>
    </rPh>
    <rPh sb="54" eb="55">
      <t>ベツ</t>
    </rPh>
    <rPh sb="55" eb="57">
      <t>ヒョウテイ</t>
    </rPh>
    <rPh sb="57" eb="60">
      <t>ヘイキンテン</t>
    </rPh>
    <rPh sb="62" eb="63">
      <t>サ</t>
    </rPh>
    <rPh sb="66" eb="68">
      <t>コウジ</t>
    </rPh>
    <rPh sb="69" eb="70">
      <t>ケン</t>
    </rPh>
    <rPh sb="70" eb="71">
      <t>ア</t>
    </rPh>
    <rPh sb="74" eb="77">
      <t>ヘイキンチ</t>
    </rPh>
    <phoneticPr fontId="2"/>
  </si>
  <si>
    <t>ウ　国、県又は本市における過去
　10年間（年度）の表彰実績</t>
    <rPh sb="2" eb="3">
      <t>くに</t>
    </rPh>
    <rPh sb="4" eb="5">
      <t>けん</t>
    </rPh>
    <rPh sb="5" eb="6">
      <t>また</t>
    </rPh>
    <rPh sb="7" eb="8">
      <t>ほん</t>
    </rPh>
    <rPh sb="8" eb="9">
      <t>し</t>
    </rPh>
    <rPh sb="13" eb="14">
      <t>か</t>
    </rPh>
    <rPh sb="14" eb="15">
      <t>きょ</t>
    </rPh>
    <rPh sb="19" eb="21">
      <t>ねんかん</t>
    </rPh>
    <rPh sb="26" eb="28">
      <t>ひょうしょう</t>
    </rPh>
    <rPh sb="28" eb="29">
      <t>じつ</t>
    </rPh>
    <rPh sb="29" eb="30">
      <t>いさお</t>
    </rPh>
    <phoneticPr fontId="19" type="Hiragana" alignment="center"/>
  </si>
  <si>
    <t>ア　本市と「大規模災害時におけ
　る応急対策業務に関する協定」
　を締結している団体への加入状況</t>
    <phoneticPr fontId="2"/>
  </si>
  <si>
    <t>イ　環境マネジメントシステム
　（ISO14001）等の取得状況</t>
    <rPh sb="2" eb="4">
      <t>カンキョウ</t>
    </rPh>
    <rPh sb="26" eb="27">
      <t>トウ</t>
    </rPh>
    <phoneticPr fontId="2"/>
  </si>
  <si>
    <t>ウ　直前１年間におけるボラン
　ティア活動による地域貢献の
　実績</t>
    <rPh sb="2" eb="4">
      <t>チョクゼン</t>
    </rPh>
    <rPh sb="5" eb="7">
      <t>ネンカン</t>
    </rPh>
    <phoneticPr fontId="2"/>
  </si>
  <si>
    <t>登録している</t>
    <phoneticPr fontId="2"/>
  </si>
  <si>
    <t>オ　過去５年間における新規学卒
　者の雇用状況</t>
    <rPh sb="2" eb="4">
      <t>カコ</t>
    </rPh>
    <rPh sb="5" eb="7">
      <t>ネンカン</t>
    </rPh>
    <rPh sb="11" eb="13">
      <t>シンキ</t>
    </rPh>
    <rPh sb="13" eb="15">
      <t>ガクソツ</t>
    </rPh>
    <rPh sb="17" eb="18">
      <t>モノ</t>
    </rPh>
    <rPh sb="19" eb="21">
      <t>コヨウ</t>
    </rPh>
    <rPh sb="21" eb="23">
      <t>ジョウキョウ</t>
    </rPh>
    <phoneticPr fontId="2"/>
  </si>
  <si>
    <t>雇用実績がある</t>
    <rPh sb="0" eb="2">
      <t>コヨウ</t>
    </rPh>
    <rPh sb="2" eb="4">
      <t>ジッセキ</t>
    </rPh>
    <phoneticPr fontId="2"/>
  </si>
  <si>
    <t>雇用実績がない</t>
    <rPh sb="0" eb="2">
      <t>コヨウ</t>
    </rPh>
    <rPh sb="2" eb="4">
      <t>ジッセキ</t>
    </rPh>
    <phoneticPr fontId="2"/>
  </si>
  <si>
    <t>カ　鹿児島県協力雇用主会等への
　登録状況</t>
    <rPh sb="2" eb="6">
      <t>カゴシマケン</t>
    </rPh>
    <rPh sb="6" eb="8">
      <t>キョウリョク</t>
    </rPh>
    <rPh sb="8" eb="11">
      <t>コヨウヌシ</t>
    </rPh>
    <rPh sb="11" eb="12">
      <t>カイ</t>
    </rPh>
    <rPh sb="12" eb="13">
      <t>トウ</t>
    </rPh>
    <rPh sb="17" eb="19">
      <t>トウロク</t>
    </rPh>
    <rPh sb="19" eb="21">
      <t>ジョウキョウ</t>
    </rPh>
    <phoneticPr fontId="2"/>
  </si>
  <si>
    <t>③地域貢献・社会性</t>
    <rPh sb="1" eb="3">
      <t>チイキ</t>
    </rPh>
    <rPh sb="3" eb="5">
      <t>コウケン</t>
    </rPh>
    <rPh sb="6" eb="9">
      <t>シャカイセイ</t>
    </rPh>
    <phoneticPr fontId="2"/>
  </si>
  <si>
    <t>イ　本市が発注した土木一式工事
　における過去３年間(年度)に完
　成した工事の成績評定点と別表
　２の年度別評定平均点との差の
　工事１件当たりの平均値</t>
    <rPh sb="27" eb="29">
      <t>ねんど</t>
    </rPh>
    <rPh sb="62" eb="63">
      <t>さ</t>
    </rPh>
    <phoneticPr fontId="19" type="Hiragana" alignment="center"/>
  </si>
  <si>
    <t>鹿児島市長　殿</t>
    <rPh sb="0" eb="3">
      <t>カゴシマ</t>
    </rPh>
    <rPh sb="3" eb="5">
      <t>シチョウ</t>
    </rPh>
    <rPh sb="6" eb="7">
      <t>ドノ</t>
    </rPh>
    <phoneticPr fontId="2"/>
  </si>
  <si>
    <t>オ 過去１年間（年度）のＣＰＤＳ
　（１級土木施工管理技士）単位
　取得状況</t>
    <rPh sb="2" eb="4">
      <t>かこ</t>
    </rPh>
    <rPh sb="6" eb="7">
      <t>かん</t>
    </rPh>
    <rPh sb="8" eb="9">
      <t>ねん</t>
    </rPh>
    <phoneticPr fontId="19" type="Hiragana" alignment="center"/>
  </si>
  <si>
    <t>満４０歳未満又は女性技術者</t>
    <rPh sb="0" eb="1">
      <t>まん</t>
    </rPh>
    <rPh sb="3" eb="6">
      <t>さいみまん</t>
    </rPh>
    <rPh sb="6" eb="7">
      <t>また</t>
    </rPh>
    <rPh sb="8" eb="10">
      <t>じょせい</t>
    </rPh>
    <rPh sb="10" eb="13">
      <t>ぎじゅつしゃ</t>
    </rPh>
    <phoneticPr fontId="2" type="Hiragana" alignment="center"/>
  </si>
  <si>
    <t>最大２件まで記載</t>
    <rPh sb="0" eb="2">
      <t>サイダイ</t>
    </rPh>
    <rPh sb="3" eb="4">
      <t>ケン</t>
    </rPh>
    <rPh sb="6" eb="8">
      <t>キサイ</t>
    </rPh>
    <phoneticPr fontId="2"/>
  </si>
  <si>
    <t>２件ある（すべて現在の会社）</t>
    <phoneticPr fontId="19"/>
  </si>
  <si>
    <t>２件ある（１件は現在の会社、１件は以前の会社）</t>
    <rPh sb="17" eb="19">
      <t>イゼン</t>
    </rPh>
    <phoneticPr fontId="19"/>
  </si>
  <si>
    <t>２件ある（すべて以前の会社）又は１件ある（現在の会社）</t>
    <rPh sb="8" eb="10">
      <t>イゼン</t>
    </rPh>
    <phoneticPr fontId="19"/>
  </si>
  <si>
    <t>１件ある（以前の会社）</t>
    <rPh sb="5" eb="7">
      <t>イゼン</t>
    </rPh>
    <phoneticPr fontId="19"/>
  </si>
  <si>
    <t>ア　過去10年間（年度）の同種工事の施工実績の状況</t>
    <rPh sb="2" eb="4">
      <t>カコ</t>
    </rPh>
    <rPh sb="6" eb="8">
      <t>ネンカン</t>
    </rPh>
    <rPh sb="9" eb="11">
      <t>ネンド</t>
    </rPh>
    <rPh sb="13" eb="15">
      <t>ドウシュ</t>
    </rPh>
    <rPh sb="15" eb="16">
      <t>コウ</t>
    </rPh>
    <rPh sb="18" eb="20">
      <t>セコウ</t>
    </rPh>
    <rPh sb="20" eb="22">
      <t>ジッセキ</t>
    </rPh>
    <rPh sb="23" eb="25">
      <t>ジョウキョウ</t>
    </rPh>
    <phoneticPr fontId="2"/>
  </si>
  <si>
    <t>ア　過去10年間の同種工
　 事の施工実績の状況</t>
    <rPh sb="2" eb="4">
      <t>カコ</t>
    </rPh>
    <rPh sb="6" eb="8">
      <t>ネンカン</t>
    </rPh>
    <rPh sb="9" eb="11">
      <t>ドウシュ</t>
    </rPh>
    <rPh sb="11" eb="12">
      <t>コウ</t>
    </rPh>
    <rPh sb="17" eb="19">
      <t>セコウ</t>
    </rPh>
    <rPh sb="19" eb="21">
      <t>ジッセキ</t>
    </rPh>
    <rPh sb="22" eb="24">
      <t>ジョウキョウ</t>
    </rPh>
    <phoneticPr fontId="2"/>
  </si>
  <si>
    <t>ウ　国、県又は本市にお
　ける過去10年間の表彰
　実績</t>
    <rPh sb="2" eb="3">
      <t>くに</t>
    </rPh>
    <rPh sb="4" eb="5">
      <t>けん</t>
    </rPh>
    <rPh sb="5" eb="6">
      <t>また</t>
    </rPh>
    <rPh sb="7" eb="8">
      <t>ほん</t>
    </rPh>
    <rPh sb="8" eb="9">
      <t>し</t>
    </rPh>
    <rPh sb="15" eb="16">
      <t>か</t>
    </rPh>
    <rPh sb="16" eb="17">
      <t>きょ</t>
    </rPh>
    <rPh sb="19" eb="21">
      <t>ねんかん</t>
    </rPh>
    <rPh sb="22" eb="24">
      <t>ひょうしょう</t>
    </rPh>
    <rPh sb="26" eb="27">
      <t>じつ</t>
    </rPh>
    <rPh sb="27" eb="28">
      <t>いさお</t>
    </rPh>
    <phoneticPr fontId="19" type="Hiragana" alignment="center"/>
  </si>
  <si>
    <t>表彰実績が複数ある</t>
    <rPh sb="0" eb="2">
      <t>ひょうしょう</t>
    </rPh>
    <rPh sb="2" eb="4">
      <t>じっせき</t>
    </rPh>
    <rPh sb="5" eb="7">
      <t>ふくすう</t>
    </rPh>
    <phoneticPr fontId="19" type="Hiragana" alignment="center"/>
  </si>
  <si>
    <t>表彰実績が１件ある</t>
    <rPh sb="0" eb="2">
      <t>ひょうしょう</t>
    </rPh>
    <rPh sb="2" eb="4">
      <t>じっせき</t>
    </rPh>
    <rPh sb="6" eb="7">
      <t>けん</t>
    </rPh>
    <phoneticPr fontId="19" type="Hiragana" alignment="center"/>
  </si>
  <si>
    <t>表彰実績がない</t>
    <rPh sb="0" eb="2">
      <t>ひょうしょう</t>
    </rPh>
    <rPh sb="2" eb="4">
      <t>じっせき</t>
    </rPh>
    <phoneticPr fontId="19" type="Hiragana" alignment="center"/>
  </si>
  <si>
    <t>過去5年間(年度)の本市が発注した土木一式工事で、主任(監理)技術者、現場代理人の実績がある者又は国、県の表彰実績がある者で令和６年4月1日現在</t>
    <rPh sb="0" eb="2">
      <t>カコ</t>
    </rPh>
    <rPh sb="3" eb="5">
      <t>ネンカン</t>
    </rPh>
    <rPh sb="6" eb="8">
      <t>ネンド</t>
    </rPh>
    <rPh sb="10" eb="11">
      <t>ホン</t>
    </rPh>
    <rPh sb="11" eb="12">
      <t>シ</t>
    </rPh>
    <rPh sb="13" eb="15">
      <t>ハッチュウ</t>
    </rPh>
    <rPh sb="17" eb="19">
      <t>ドボク</t>
    </rPh>
    <rPh sb="19" eb="21">
      <t>イッシキ</t>
    </rPh>
    <rPh sb="21" eb="23">
      <t>コウジ</t>
    </rPh>
    <rPh sb="25" eb="27">
      <t>シュニン</t>
    </rPh>
    <rPh sb="28" eb="30">
      <t>カンリ</t>
    </rPh>
    <rPh sb="31" eb="34">
      <t>ギジュツシャ</t>
    </rPh>
    <rPh sb="35" eb="37">
      <t>ゲンバ</t>
    </rPh>
    <rPh sb="37" eb="40">
      <t>ダイリニン</t>
    </rPh>
    <rPh sb="41" eb="43">
      <t>ジッセキ</t>
    </rPh>
    <rPh sb="46" eb="47">
      <t>モノ</t>
    </rPh>
    <rPh sb="47" eb="48">
      <t>マタ</t>
    </rPh>
    <rPh sb="49" eb="50">
      <t>クニ</t>
    </rPh>
    <rPh sb="51" eb="52">
      <t>ケン</t>
    </rPh>
    <rPh sb="53" eb="55">
      <t>ヒョウショウ</t>
    </rPh>
    <rPh sb="55" eb="57">
      <t>ジッセキ</t>
    </rPh>
    <rPh sb="60" eb="61">
      <t>モノ</t>
    </rPh>
    <rPh sb="62" eb="64">
      <t>レイワ</t>
    </rPh>
    <rPh sb="65" eb="66">
      <t>ネン</t>
    </rPh>
    <rPh sb="67" eb="68">
      <t>ガツ</t>
    </rPh>
    <rPh sb="68" eb="70">
      <t>ツイタチ</t>
    </rPh>
    <rPh sb="70" eb="72">
      <t>ゲンザイ</t>
    </rPh>
    <phoneticPr fontId="2"/>
  </si>
  <si>
    <t>土木一式工事（港湾工事、ＰＣ橋工事及びトンネル工事を除く）で契約金額１億円以上の完成工事実績</t>
    <rPh sb="23" eb="25">
      <t>こうじ</t>
    </rPh>
    <rPh sb="35" eb="36">
      <t>おく</t>
    </rPh>
    <rPh sb="36" eb="37">
      <t>えん</t>
    </rPh>
    <rPh sb="37" eb="39">
      <t>いじょう</t>
    </rPh>
    <rPh sb="40" eb="42">
      <t>かんせい</t>
    </rPh>
    <rPh sb="42" eb="44">
      <t>こうじ</t>
    </rPh>
    <rPh sb="44" eb="46">
      <t>じっせき</t>
    </rPh>
    <phoneticPr fontId="19" type="Hiragana" alignment="center"/>
  </si>
  <si>
    <t>土木一式工事（港湾工事、ＰＣ橋工事及びトンネル工事を除く）で契約金額１億円以上の施工経験</t>
    <rPh sb="35" eb="36">
      <t>おく</t>
    </rPh>
    <rPh sb="36" eb="37">
      <t>えん</t>
    </rPh>
    <rPh sb="37" eb="39">
      <t>いじょう</t>
    </rPh>
    <rPh sb="40" eb="42">
      <t>せこう</t>
    </rPh>
    <rPh sb="42" eb="44">
      <t>けいけん</t>
    </rPh>
    <phoneticPr fontId="19" type="Hiragana" alignment="center"/>
  </si>
  <si>
    <t>鹿児島市吉野町</t>
    <rPh sb="4" eb="6">
      <t>ヨシノ</t>
    </rPh>
    <phoneticPr fontId="2"/>
  </si>
  <si>
    <t>本市内における公共施設等へのボランティア活動を</t>
    <phoneticPr fontId="2" type="Hiragana" alignment="center"/>
  </si>
  <si>
    <t>館之馬場通線築造工事（その３）</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</si>
</sst>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quot;△ &quot;#,##0"/>
    <numFmt numFmtId="178" formatCode="0&quot;月&quot;"/>
    <numFmt numFmtId="179" formatCode="0.0_ ;[Red]\-0.0\ "/>
    <numFmt numFmtId="180" formatCode="#,##0;&quot;▲ &quot;#,##0"/>
    <numFmt numFmtId="181" formatCode="#,###"/>
  </numFmts>
  <fonts count="31"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b/>
      <sz val="12"/>
      <name val="ＭＳ ゴシック"/>
      <family val="3"/>
      <charset val="128"/>
    </font>
    <font>
      <sz val="10"/>
      <name val="メイリオ"/>
      <family val="3"/>
      <charset val="128"/>
    </font>
    <font>
      <sz val="11"/>
      <name val="ＭＳ ゴシック"/>
      <family val="3"/>
      <charset val="128"/>
    </font>
    <font>
      <sz val="12"/>
      <name val="ＭＳ ゴシック"/>
      <family val="3"/>
      <charset val="128"/>
    </font>
    <font>
      <sz val="14"/>
      <name val="ＭＳ ゴシック"/>
      <family val="3"/>
      <charset val="128"/>
    </font>
    <font>
      <sz val="12"/>
      <color indexed="12"/>
      <name val="ＭＳ ゴシック"/>
      <family val="3"/>
      <charset val="128"/>
    </font>
    <font>
      <b/>
      <sz val="9"/>
      <color indexed="10"/>
      <name val="ＭＳ ゴシック"/>
      <family val="3"/>
      <charset val="128"/>
    </font>
    <font>
      <b/>
      <sz val="14"/>
      <name val="ＭＳ ゴシック"/>
      <family val="3"/>
      <charset val="128"/>
    </font>
  </fonts>
  <fills count="5">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0"/>
        <bgColor indexed="64"/>
      </patternFill>
    </fill>
  </fills>
  <borders count="145">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ck">
        <color rgb="FFFF0000"/>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style="hair">
        <color indexed="64"/>
      </right>
      <top style="thin">
        <color indexed="64"/>
      </top>
      <bottom style="hair">
        <color indexed="64"/>
      </bottom>
      <diagonal/>
    </border>
    <border>
      <left/>
      <right style="thick">
        <color rgb="FFFF0000"/>
      </right>
      <top style="thin">
        <color indexed="64"/>
      </top>
      <bottom/>
      <diagonal/>
    </border>
    <border>
      <left style="thick">
        <color rgb="FFFF0000"/>
      </left>
      <right style="hair">
        <color indexed="64"/>
      </right>
      <top style="hair">
        <color indexed="64"/>
      </top>
      <bottom style="hair">
        <color indexed="64"/>
      </bottom>
      <diagonal/>
    </border>
    <border>
      <left/>
      <right style="thick">
        <color rgb="FFFF0000"/>
      </right>
      <top/>
      <bottom/>
      <diagonal/>
    </border>
    <border>
      <left style="thick">
        <color rgb="FFFF0000"/>
      </left>
      <right style="hair">
        <color indexed="64"/>
      </right>
      <top style="hair">
        <color indexed="64"/>
      </top>
      <bottom style="thin">
        <color indexed="64"/>
      </bottom>
      <diagonal/>
    </border>
    <border>
      <left/>
      <right style="thick">
        <color rgb="FFFF0000"/>
      </right>
      <top/>
      <bottom style="thin">
        <color indexed="64"/>
      </bottom>
      <diagonal/>
    </border>
    <border>
      <left style="thick">
        <color rgb="FFFF0000"/>
      </left>
      <right/>
      <top style="thin">
        <color indexed="64"/>
      </top>
      <bottom style="hair">
        <color indexed="64"/>
      </bottom>
      <diagonal/>
    </border>
    <border>
      <left style="hair">
        <color indexed="64"/>
      </left>
      <right style="thick">
        <color rgb="FFFF0000"/>
      </right>
      <top style="thin">
        <color indexed="64"/>
      </top>
      <bottom/>
      <diagonal/>
    </border>
    <border>
      <left style="thick">
        <color rgb="FFFF0000"/>
      </left>
      <right/>
      <top style="hair">
        <color indexed="64"/>
      </top>
      <bottom style="hair">
        <color indexed="64"/>
      </bottom>
      <diagonal/>
    </border>
    <border>
      <left style="hair">
        <color indexed="64"/>
      </left>
      <right style="thick">
        <color rgb="FFFF0000"/>
      </right>
      <top/>
      <bottom/>
      <diagonal/>
    </border>
    <border>
      <left style="thick">
        <color rgb="FFFF0000"/>
      </left>
      <right/>
      <top style="hair">
        <color indexed="64"/>
      </top>
      <bottom style="thin">
        <color indexed="64"/>
      </bottom>
      <diagonal/>
    </border>
    <border>
      <left style="hair">
        <color indexed="64"/>
      </left>
      <right style="thick">
        <color rgb="FFFF0000"/>
      </right>
      <top/>
      <bottom style="thin">
        <color indexed="64"/>
      </bottom>
      <diagonal/>
    </border>
    <border>
      <left style="thick">
        <color rgb="FFFF0000"/>
      </left>
      <right style="hair">
        <color indexed="64"/>
      </right>
      <top style="thin">
        <color indexed="64"/>
      </top>
      <bottom/>
      <diagonal/>
    </border>
    <border>
      <left style="thick">
        <color rgb="FFFF0000"/>
      </left>
      <right style="hair">
        <color indexed="64"/>
      </right>
      <top/>
      <bottom style="thin">
        <color indexed="64"/>
      </bottom>
      <diagonal/>
    </border>
    <border>
      <left style="thick">
        <color rgb="FFFF0000"/>
      </left>
      <right style="hair">
        <color indexed="64"/>
      </right>
      <top/>
      <bottom/>
      <diagonal/>
    </border>
    <border>
      <left style="thick">
        <color rgb="FFFF0000"/>
      </left>
      <right style="hair">
        <color indexed="64"/>
      </right>
      <top style="hair">
        <color indexed="64"/>
      </top>
      <bottom style="double">
        <color indexed="64"/>
      </bottom>
      <diagonal/>
    </border>
    <border diagonalUp="1">
      <left style="thick">
        <color rgb="FFFF0000"/>
      </left>
      <right style="hair">
        <color indexed="64"/>
      </right>
      <top style="double">
        <color indexed="64"/>
      </top>
      <bottom style="thin">
        <color indexed="64"/>
      </bottom>
      <diagonal style="thin">
        <color indexed="64"/>
      </diagonal>
    </border>
    <border>
      <left/>
      <right style="thick">
        <color rgb="FFFF0000"/>
      </right>
      <top style="double">
        <color indexed="64"/>
      </top>
      <bottom style="thin">
        <color indexed="64"/>
      </bottom>
      <diagonal/>
    </border>
    <border>
      <left style="thick">
        <color rgb="FFFF0000"/>
      </left>
      <right style="hair">
        <color indexed="64"/>
      </right>
      <top/>
      <bottom style="hair">
        <color indexed="64"/>
      </bottom>
      <diagonal/>
    </border>
    <border>
      <left style="thick">
        <color rgb="FFFF0000"/>
      </left>
      <right style="hair">
        <color indexed="64"/>
      </right>
      <top style="hair">
        <color indexed="64"/>
      </top>
      <bottom/>
      <diagonal/>
    </border>
    <border>
      <left style="hair">
        <color indexed="64"/>
      </left>
      <right style="thick">
        <color rgb="FFFF0000"/>
      </right>
      <top/>
      <bottom style="double">
        <color indexed="64"/>
      </bottom>
      <diagonal/>
    </border>
    <border diagonalUp="1">
      <left style="thick">
        <color rgb="FFFF0000"/>
      </left>
      <right/>
      <top style="double">
        <color indexed="64"/>
      </top>
      <bottom/>
      <diagonal style="thin">
        <color indexed="64"/>
      </diagonal>
    </border>
    <border>
      <left style="hair">
        <color indexed="64"/>
      </left>
      <right style="thick">
        <color rgb="FFFF0000"/>
      </right>
      <top style="double">
        <color indexed="64"/>
      </top>
      <bottom/>
      <diagonal/>
    </border>
    <border diagonalUp="1">
      <left style="thick">
        <color rgb="FFFF0000"/>
      </left>
      <right style="thin">
        <color indexed="64"/>
      </right>
      <top style="double">
        <color indexed="64"/>
      </top>
      <bottom/>
      <diagonal style="thin">
        <color indexed="64"/>
      </diagonal>
    </border>
    <border>
      <left style="thin">
        <color indexed="64"/>
      </left>
      <right style="thick">
        <color rgb="FFFF0000"/>
      </right>
      <top style="double">
        <color indexed="64"/>
      </top>
      <bottom/>
      <diagonal/>
    </border>
    <border diagonalUp="1">
      <left style="thick">
        <color rgb="FFFF0000"/>
      </left>
      <right style="thin">
        <color indexed="64"/>
      </right>
      <top style="thin">
        <color indexed="64"/>
      </top>
      <bottom style="thick">
        <color rgb="FFFF0000"/>
      </bottom>
      <diagonal style="thin">
        <color indexed="64"/>
      </diagonal>
    </border>
    <border>
      <left style="thin">
        <color indexed="64"/>
      </left>
      <right style="thick">
        <color rgb="FFFF0000"/>
      </right>
      <top style="thin">
        <color indexed="64"/>
      </top>
      <bottom style="thick">
        <color rgb="FFFF0000"/>
      </bottom>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style="thin">
        <color indexed="64"/>
      </left>
      <right style="hair">
        <color indexed="64"/>
      </right>
      <top/>
      <bottom style="double">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diagonalUp="1">
      <left style="thin">
        <color indexed="64"/>
      </left>
      <right/>
      <top style="double">
        <color indexed="64"/>
      </top>
      <bottom style="thin">
        <color indexed="64"/>
      </bottom>
      <diagonal style="thin">
        <color indexed="64"/>
      </diagonal>
    </border>
    <border>
      <left style="hair">
        <color indexed="64"/>
      </left>
      <right style="thin">
        <color indexed="64"/>
      </right>
      <top style="double">
        <color indexed="64"/>
      </top>
      <bottom style="thin">
        <color indexed="64"/>
      </bottom>
      <diagonal/>
    </border>
    <border>
      <left style="thick">
        <color rgb="FFFF0000"/>
      </left>
      <right style="thin">
        <color indexed="64"/>
      </right>
      <top style="thin">
        <color indexed="64"/>
      </top>
      <bottom/>
      <diagonal/>
    </border>
    <border>
      <left style="thick">
        <color rgb="FFFF0000"/>
      </left>
      <right style="thin">
        <color indexed="64"/>
      </right>
      <top/>
      <bottom/>
      <diagonal/>
    </border>
    <border>
      <left style="thick">
        <color rgb="FFFF0000"/>
      </left>
      <right style="thin">
        <color indexed="64"/>
      </right>
      <top/>
      <bottom style="thin">
        <color indexed="64"/>
      </bottom>
      <diagonal/>
    </border>
    <border>
      <left/>
      <right style="thin">
        <color indexed="64"/>
      </right>
      <top/>
      <bottom style="hair">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77">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0" fontId="15" fillId="0" borderId="0" xfId="3" applyFont="1" applyAlignment="1">
      <alignment horizontal="center" vertical="center"/>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5" xfId="3" applyNumberFormat="1" applyFont="1" applyBorder="1" applyAlignment="1">
      <alignment horizontal="center" vertical="center"/>
    </xf>
    <xf numFmtId="176" fontId="15" fillId="0" borderId="58"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4" xfId="3" applyFont="1" applyFill="1" applyBorder="1" applyAlignment="1">
      <alignment horizontal="right" vertical="center" wrapText="1"/>
    </xf>
    <xf numFmtId="0" fontId="15" fillId="3" borderId="65" xfId="3" applyFont="1" applyFill="1" applyBorder="1" applyAlignment="1">
      <alignment vertical="top" wrapText="1"/>
    </xf>
    <xf numFmtId="0" fontId="15" fillId="3" borderId="65" xfId="3" applyFont="1" applyFill="1" applyBorder="1" applyAlignment="1">
      <alignment horizontal="left" vertical="center" wrapText="1"/>
    </xf>
    <xf numFmtId="0" fontId="15" fillId="3" borderId="65" xfId="3" applyFont="1" applyFill="1" applyBorder="1" applyAlignment="1">
      <alignment horizontal="right" vertical="center" wrapText="1"/>
    </xf>
    <xf numFmtId="176" fontId="21" fillId="3" borderId="66" xfId="3" applyNumberFormat="1" applyFont="1" applyFill="1" applyBorder="1" applyAlignment="1">
      <alignment horizontal="center" vertical="center"/>
    </xf>
    <xf numFmtId="176" fontId="21" fillId="3" borderId="67" xfId="3" applyNumberFormat="1" applyFont="1" applyFill="1" applyBorder="1" applyAlignment="1">
      <alignment horizontal="center" vertical="center"/>
    </xf>
    <xf numFmtId="176" fontId="15" fillId="3" borderId="66" xfId="3" applyNumberFormat="1" applyFont="1" applyFill="1" applyBorder="1" applyAlignment="1">
      <alignment horizontal="center" vertical="center"/>
    </xf>
    <xf numFmtId="0" fontId="15" fillId="3" borderId="75" xfId="3" applyFont="1" applyFill="1" applyBorder="1" applyAlignment="1">
      <alignment horizontal="right" vertical="center" wrapText="1"/>
    </xf>
    <xf numFmtId="0" fontId="15" fillId="3" borderId="76" xfId="3" applyFont="1" applyFill="1" applyBorder="1" applyAlignment="1">
      <alignment vertical="top" wrapText="1"/>
    </xf>
    <xf numFmtId="0" fontId="15" fillId="3" borderId="76" xfId="3" applyFont="1" applyFill="1" applyBorder="1" applyAlignment="1">
      <alignment horizontal="left" vertical="center" wrapText="1"/>
    </xf>
    <xf numFmtId="0" fontId="15" fillId="3" borderId="76" xfId="3" applyFont="1" applyFill="1" applyBorder="1" applyAlignment="1">
      <alignment horizontal="right" vertical="center" wrapText="1"/>
    </xf>
    <xf numFmtId="176" fontId="21" fillId="3" borderId="77" xfId="3" applyNumberFormat="1" applyFont="1" applyFill="1" applyBorder="1" applyAlignment="1">
      <alignment horizontal="center" vertical="center"/>
    </xf>
    <xf numFmtId="176" fontId="15" fillId="3" borderId="77"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79"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0" xfId="3" applyNumberFormat="1" applyFont="1" applyFill="1" applyBorder="1" applyAlignment="1">
      <alignment horizontal="center" vertical="center"/>
    </xf>
    <xf numFmtId="0" fontId="15" fillId="3" borderId="28" xfId="3" applyFont="1" applyFill="1" applyBorder="1" applyAlignment="1">
      <alignment vertical="center"/>
    </xf>
    <xf numFmtId="178" fontId="15" fillId="0" borderId="0" xfId="3" applyNumberFormat="1" applyFont="1" applyAlignment="1">
      <alignment vertical="center"/>
    </xf>
    <xf numFmtId="176" fontId="21" fillId="3" borderId="68"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8" fontId="15" fillId="0" borderId="59" xfId="3" applyNumberFormat="1" applyFont="1" applyBorder="1" applyAlignment="1" applyProtection="1">
      <alignment horizontal="center" vertical="center" wrapText="1"/>
      <protection locked="0"/>
    </xf>
    <xf numFmtId="176" fontId="15" fillId="0" borderId="62" xfId="3" applyNumberFormat="1" applyFont="1" applyBorder="1" applyAlignment="1" applyProtection="1">
      <alignment horizontal="center" vertical="center"/>
      <protection locked="0"/>
    </xf>
    <xf numFmtId="176" fontId="15" fillId="0" borderId="71"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6" fontId="15" fillId="3" borderId="27" xfId="3" applyNumberFormat="1" applyFont="1" applyFill="1" applyBorder="1" applyAlignment="1">
      <alignment horizontal="center" vertical="center" justifyLastLine="1"/>
    </xf>
    <xf numFmtId="176" fontId="15" fillId="0" borderId="51" xfId="3" applyNumberFormat="1" applyFont="1" applyBorder="1" applyAlignment="1">
      <alignment horizontal="center" vertical="center"/>
    </xf>
    <xf numFmtId="176" fontId="15" fillId="0" borderId="53" xfId="3" applyNumberFormat="1" applyFont="1" applyBorder="1" applyAlignment="1">
      <alignment horizontal="center" vertical="center"/>
    </xf>
    <xf numFmtId="176" fontId="15" fillId="0" borderId="81"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82" xfId="3" applyNumberFormat="1" applyFont="1" applyBorder="1" applyAlignment="1">
      <alignment horizontal="center" vertical="center"/>
    </xf>
    <xf numFmtId="49" fontId="20" fillId="0" borderId="51" xfId="3" applyNumberFormat="1" applyFont="1" applyBorder="1" applyAlignment="1">
      <alignment horizontal="center" vertical="center" wrapText="1"/>
    </xf>
    <xf numFmtId="176" fontId="21" fillId="3" borderId="83"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176" fontId="15" fillId="0" borderId="38" xfId="3" applyNumberFormat="1" applyFont="1" applyBorder="1" applyAlignment="1">
      <alignment horizontal="center" vertical="center"/>
    </xf>
    <xf numFmtId="176" fontId="21" fillId="3" borderId="27" xfId="3" applyNumberFormat="1" applyFont="1" applyFill="1" applyBorder="1" applyAlignment="1">
      <alignment horizontal="center" vertical="center"/>
    </xf>
    <xf numFmtId="176" fontId="15" fillId="0" borderId="89" xfId="3" applyNumberFormat="1" applyFont="1" applyBorder="1" applyAlignment="1" applyProtection="1">
      <alignment horizontal="center" vertical="center"/>
      <protection locked="0"/>
    </xf>
    <xf numFmtId="176" fontId="15" fillId="0" borderId="91" xfId="3" applyNumberFormat="1" applyFont="1" applyBorder="1" applyAlignment="1" applyProtection="1">
      <alignment horizontal="center" vertical="center"/>
      <protection locked="0"/>
    </xf>
    <xf numFmtId="176" fontId="15" fillId="0" borderId="93" xfId="3" applyNumberFormat="1" applyFont="1" applyBorder="1" applyAlignment="1" applyProtection="1">
      <alignment horizontal="center" vertical="center"/>
      <protection locked="0"/>
    </xf>
    <xf numFmtId="176" fontId="15" fillId="0" borderId="95" xfId="3" applyNumberFormat="1" applyFont="1" applyBorder="1" applyAlignment="1" applyProtection="1">
      <alignment horizontal="center" vertical="center"/>
      <protection locked="0"/>
    </xf>
    <xf numFmtId="176" fontId="15" fillId="0" borderId="97" xfId="3" applyNumberFormat="1" applyFont="1" applyBorder="1" applyAlignment="1" applyProtection="1">
      <alignment horizontal="center" vertical="center"/>
      <protection locked="0"/>
    </xf>
    <xf numFmtId="176" fontId="15" fillId="0" borderId="99" xfId="3" applyNumberFormat="1" applyFont="1" applyBorder="1" applyAlignment="1" applyProtection="1">
      <alignment horizontal="center" vertical="center"/>
      <protection locked="0"/>
    </xf>
    <xf numFmtId="176" fontId="15" fillId="0" borderId="101" xfId="3" applyNumberFormat="1" applyFont="1" applyBorder="1" applyAlignment="1" applyProtection="1">
      <alignment horizontal="center" vertical="center"/>
      <protection locked="0"/>
    </xf>
    <xf numFmtId="176" fontId="15" fillId="0" borderId="102" xfId="3" applyNumberFormat="1" applyFont="1" applyBorder="1" applyAlignment="1" applyProtection="1">
      <alignment horizontal="center" vertical="center"/>
      <protection locked="0"/>
    </xf>
    <xf numFmtId="176" fontId="15" fillId="0" borderId="103" xfId="3" applyNumberFormat="1" applyFont="1" applyBorder="1" applyAlignment="1" applyProtection="1">
      <alignment horizontal="center" vertical="center"/>
      <protection locked="0"/>
    </xf>
    <xf numFmtId="178" fontId="15" fillId="0" borderId="101" xfId="3" applyNumberFormat="1" applyFont="1" applyBorder="1" applyAlignment="1" applyProtection="1">
      <alignment horizontal="center" vertical="center" wrapText="1"/>
      <protection locked="0"/>
    </xf>
    <xf numFmtId="176" fontId="15" fillId="0" borderId="104" xfId="3" applyNumberFormat="1" applyFont="1" applyBorder="1" applyAlignment="1" applyProtection="1">
      <alignment horizontal="center" vertical="center"/>
      <protection locked="0"/>
    </xf>
    <xf numFmtId="176" fontId="21" fillId="3" borderId="105" xfId="3" applyNumberFormat="1" applyFont="1" applyFill="1" applyBorder="1" applyAlignment="1">
      <alignment horizontal="center" vertical="center"/>
    </xf>
    <xf numFmtId="176" fontId="21" fillId="3" borderId="106" xfId="3" applyNumberFormat="1" applyFont="1" applyFill="1" applyBorder="1" applyAlignment="1">
      <alignment horizontal="center" vertical="center"/>
    </xf>
    <xf numFmtId="176" fontId="15" fillId="0" borderId="107" xfId="3" applyNumberFormat="1" applyFont="1" applyBorder="1" applyAlignment="1" applyProtection="1">
      <alignment horizontal="center" vertical="center"/>
      <protection locked="0"/>
    </xf>
    <xf numFmtId="176" fontId="15" fillId="0" borderId="108" xfId="3" applyNumberFormat="1" applyFont="1" applyBorder="1" applyAlignment="1" applyProtection="1">
      <alignment horizontal="center" vertical="center"/>
      <protection locked="0"/>
    </xf>
    <xf numFmtId="176" fontId="21" fillId="3" borderId="110" xfId="3" applyNumberFormat="1" applyFont="1" applyFill="1" applyBorder="1" applyAlignment="1">
      <alignment horizontal="center" vertical="center"/>
    </xf>
    <xf numFmtId="176" fontId="21" fillId="3" borderId="111" xfId="3" applyNumberFormat="1" applyFont="1" applyFill="1" applyBorder="1" applyAlignment="1">
      <alignment horizontal="center" vertical="center"/>
    </xf>
    <xf numFmtId="176" fontId="21" fillId="3" borderId="112" xfId="3" applyNumberFormat="1" applyFont="1" applyFill="1" applyBorder="1" applyAlignment="1">
      <alignment horizontal="center" vertical="center"/>
    </xf>
    <xf numFmtId="176" fontId="21" fillId="3" borderId="113" xfId="3" applyNumberFormat="1" applyFont="1" applyFill="1" applyBorder="1" applyAlignment="1">
      <alignment horizontal="center" vertical="center"/>
    </xf>
    <xf numFmtId="176" fontId="21" fillId="3" borderId="114" xfId="3" applyNumberFormat="1" applyFont="1" applyFill="1" applyBorder="1" applyAlignment="1">
      <alignment horizontal="center" vertical="center"/>
    </xf>
    <xf numFmtId="176" fontId="21" fillId="3" borderId="115" xfId="3" applyNumberFormat="1" applyFont="1" applyFill="1" applyBorder="1" applyAlignment="1">
      <alignment horizontal="center" vertical="center"/>
    </xf>
    <xf numFmtId="179" fontId="24" fillId="3" borderId="28" xfId="3" applyNumberFormat="1" applyFont="1" applyFill="1" applyBorder="1" applyAlignment="1">
      <alignment horizontal="center" vertical="center"/>
    </xf>
    <xf numFmtId="179" fontId="24" fillId="3" borderId="68" xfId="3" applyNumberFormat="1" applyFont="1" applyFill="1" applyBorder="1" applyAlignment="1">
      <alignment horizontal="center" vertical="center"/>
    </xf>
    <xf numFmtId="179" fontId="24" fillId="3" borderId="86" xfId="3" applyNumberFormat="1" applyFont="1" applyFill="1" applyBorder="1" applyAlignment="1">
      <alignment horizontal="center" vertical="center"/>
    </xf>
    <xf numFmtId="0" fontId="15" fillId="3" borderId="28" xfId="3" applyFont="1" applyFill="1" applyBorder="1" applyAlignment="1">
      <alignment horizontal="center" vertical="center" wrapText="1"/>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0" fontId="25" fillId="0" borderId="0" xfId="0" applyFont="1" applyAlignment="1" applyProtection="1">
      <alignment horizontal="left" vertical="center"/>
      <protection locked="0"/>
    </xf>
    <xf numFmtId="0" fontId="25" fillId="0" borderId="0" xfId="0" applyFont="1" applyAlignment="1" applyProtection="1">
      <alignment horizontal="left" vertical="center" indent="1"/>
      <protection locked="0"/>
    </xf>
    <xf numFmtId="0" fontId="25" fillId="0" borderId="0" xfId="0" applyFont="1" applyAlignment="1" applyProtection="1">
      <alignment horizontal="right" vertical="center" indent="1"/>
      <protection locked="0"/>
    </xf>
    <xf numFmtId="0" fontId="25" fillId="0" borderId="0" xfId="0" applyFont="1" applyAlignment="1" applyProtection="1">
      <alignment horizontal="right" vertical="center"/>
      <protection locked="0"/>
    </xf>
    <xf numFmtId="0" fontId="26" fillId="0" borderId="0" xfId="0" applyFont="1" applyAlignment="1" applyProtection="1">
      <alignment horizontal="center" vertical="center"/>
      <protection locked="0"/>
    </xf>
    <xf numFmtId="0" fontId="26" fillId="0" borderId="0" xfId="0" applyFont="1" applyProtection="1">
      <alignment vertical="center"/>
      <protection locked="0"/>
    </xf>
    <xf numFmtId="9" fontId="7" fillId="0" borderId="3" xfId="0" applyNumberFormat="1" applyFont="1" applyBorder="1">
      <alignment vertical="center"/>
    </xf>
    <xf numFmtId="0" fontId="7" fillId="0" borderId="132" xfId="0" applyFont="1" applyBorder="1">
      <alignment vertical="center"/>
    </xf>
    <xf numFmtId="0" fontId="7" fillId="0" borderId="133" xfId="0" applyFont="1" applyBorder="1">
      <alignment vertical="center"/>
    </xf>
    <xf numFmtId="0" fontId="7" fillId="0" borderId="134" xfId="0" applyFont="1" applyBorder="1">
      <alignment vertical="center"/>
    </xf>
    <xf numFmtId="0" fontId="25" fillId="0" borderId="0" xfId="0" applyFont="1">
      <alignment vertical="center"/>
    </xf>
    <xf numFmtId="0" fontId="30" fillId="0" borderId="0" xfId="0" applyFont="1">
      <alignment vertical="center"/>
    </xf>
    <xf numFmtId="176" fontId="21" fillId="3" borderId="139" xfId="3" applyNumberFormat="1" applyFont="1" applyFill="1" applyBorder="1" applyAlignment="1">
      <alignment horizontal="center" vertical="center"/>
    </xf>
    <xf numFmtId="176" fontId="21" fillId="3" borderId="140" xfId="3" applyNumberFormat="1" applyFont="1" applyFill="1" applyBorder="1" applyAlignment="1">
      <alignment horizontal="center" vertical="center"/>
    </xf>
    <xf numFmtId="176" fontId="15" fillId="0" borderId="29" xfId="3" applyNumberFormat="1" applyFont="1" applyBorder="1" applyAlignment="1">
      <alignment horizontal="center" vertical="center"/>
    </xf>
    <xf numFmtId="176" fontId="15" fillId="0" borderId="136" xfId="3" applyNumberFormat="1" applyFont="1" applyBorder="1" applyAlignment="1">
      <alignment horizontal="center" vertical="center"/>
    </xf>
    <xf numFmtId="176" fontId="15" fillId="0" borderId="144" xfId="3" applyNumberFormat="1" applyFont="1" applyBorder="1" applyAlignment="1">
      <alignment horizontal="center" vertical="center"/>
    </xf>
    <xf numFmtId="176" fontId="15" fillId="0" borderId="137" xfId="3" applyNumberFormat="1" applyFont="1" applyBorder="1" applyAlignment="1">
      <alignment horizontal="center" vertical="center"/>
    </xf>
    <xf numFmtId="176" fontId="15" fillId="0" borderId="138" xfId="3" applyNumberFormat="1" applyFont="1" applyBorder="1" applyAlignment="1">
      <alignment horizontal="center" vertical="center"/>
    </xf>
    <xf numFmtId="0" fontId="15" fillId="0" borderId="33" xfId="0" applyFont="1" applyBorder="1" applyAlignment="1">
      <alignment vertical="center" shrinkToFit="1"/>
    </xf>
    <xf numFmtId="0" fontId="15" fillId="0" borderId="136" xfId="0" applyFont="1" applyBorder="1" applyAlignment="1">
      <alignment vertical="center" shrinkToFit="1"/>
    </xf>
    <xf numFmtId="0" fontId="15" fillId="0" borderId="7" xfId="0" applyFont="1" applyBorder="1" applyAlignment="1">
      <alignment vertical="center" shrinkToFit="1"/>
    </xf>
    <xf numFmtId="0" fontId="15" fillId="0" borderId="137" xfId="0" applyFont="1" applyBorder="1" applyAlignment="1">
      <alignment vertical="center" shrinkToFit="1"/>
    </xf>
    <xf numFmtId="0" fontId="15" fillId="0" borderId="46" xfId="0" applyFont="1" applyBorder="1" applyAlignment="1">
      <alignment vertical="center" shrinkToFit="1"/>
    </xf>
    <xf numFmtId="0" fontId="15" fillId="0" borderId="138" xfId="0" applyFont="1" applyBorder="1" applyAlignment="1">
      <alignment vertical="center" shrinkToFit="1"/>
    </xf>
    <xf numFmtId="0" fontId="15" fillId="0" borderId="31" xfId="0" applyFont="1" applyBorder="1" applyAlignment="1">
      <alignment horizontal="left" vertical="center"/>
    </xf>
    <xf numFmtId="0" fontId="15" fillId="0" borderId="32" xfId="0" applyFont="1" applyBorder="1" applyAlignment="1">
      <alignment horizontal="left" vertical="center"/>
    </xf>
    <xf numFmtId="0" fontId="15" fillId="0" borderId="20" xfId="0" applyFont="1" applyBorder="1" applyAlignment="1">
      <alignment horizontal="left" vertical="center"/>
    </xf>
    <xf numFmtId="0" fontId="15" fillId="0" borderId="0" xfId="0" applyFont="1" applyAlignment="1">
      <alignment horizontal="left" vertical="center"/>
    </xf>
    <xf numFmtId="0" fontId="15" fillId="0" borderId="18" xfId="0" applyFont="1" applyBorder="1" applyAlignment="1">
      <alignment horizontal="left" vertical="center"/>
    </xf>
    <xf numFmtId="0" fontId="15" fillId="0" borderId="44" xfId="0" applyFont="1" applyBorder="1" applyAlignment="1">
      <alignment horizontal="left" vertical="center"/>
    </xf>
    <xf numFmtId="0" fontId="15" fillId="0" borderId="45" xfId="0" applyFont="1" applyBorder="1" applyAlignment="1">
      <alignment horizontal="left" vertical="center"/>
    </xf>
    <xf numFmtId="0" fontId="15" fillId="0" borderId="30" xfId="3" applyFont="1" applyBorder="1" applyAlignment="1">
      <alignment horizontal="left" vertical="top" wrapText="1"/>
    </xf>
    <xf numFmtId="0" fontId="15" fillId="0" borderId="61" xfId="3" applyFont="1" applyBorder="1" applyAlignment="1">
      <alignment horizontal="left" vertical="top" wrapText="1"/>
    </xf>
    <xf numFmtId="0" fontId="15" fillId="0" borderId="43" xfId="3" applyFont="1" applyBorder="1" applyAlignment="1">
      <alignment horizontal="left" vertical="top"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7" xfId="3" applyNumberFormat="1" applyFont="1" applyBorder="1" applyAlignment="1">
      <alignment horizontal="center" vertical="center"/>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33" xfId="0" applyFont="1" applyBorder="1" applyAlignment="1">
      <alignment horizontal="left" vertical="center" wrapText="1"/>
    </xf>
    <xf numFmtId="0" fontId="15" fillId="0" borderId="34" xfId="0" applyFont="1" applyBorder="1" applyAlignment="1">
      <alignment horizontal="left" vertical="center" wrapText="1"/>
    </xf>
    <xf numFmtId="0" fontId="15" fillId="0" borderId="136" xfId="0" applyFont="1" applyBorder="1" applyAlignment="1">
      <alignment horizontal="left" vertical="center" wrapText="1"/>
    </xf>
    <xf numFmtId="0" fontId="15" fillId="0" borderId="7" xfId="0" applyFont="1" applyBorder="1" applyAlignment="1">
      <alignment horizontal="left" vertical="center" wrapText="1"/>
    </xf>
    <xf numFmtId="0" fontId="15" fillId="0" borderId="8" xfId="0" applyFont="1" applyBorder="1" applyAlignment="1">
      <alignment horizontal="left" vertical="center" wrapText="1"/>
    </xf>
    <xf numFmtId="0" fontId="15" fillId="0" borderId="137" xfId="0" applyFont="1" applyBorder="1" applyAlignment="1">
      <alignment horizontal="left" vertical="center" wrapText="1"/>
    </xf>
    <xf numFmtId="0" fontId="15" fillId="0" borderId="46" xfId="0" applyFont="1" applyBorder="1" applyAlignment="1">
      <alignment horizontal="left" vertical="center" wrapText="1"/>
    </xf>
    <xf numFmtId="0" fontId="15" fillId="0" borderId="47" xfId="0" applyFont="1" applyBorder="1" applyAlignment="1">
      <alignment horizontal="left" vertical="center" wrapText="1"/>
    </xf>
    <xf numFmtId="0" fontId="15" fillId="0" borderId="138" xfId="0" applyFont="1" applyBorder="1" applyAlignment="1">
      <alignment horizontal="left" vertical="center" wrapText="1"/>
    </xf>
    <xf numFmtId="0" fontId="15" fillId="0" borderId="7" xfId="3" applyFont="1" applyBorder="1" applyAlignment="1">
      <alignment horizontal="left" vertical="center" wrapText="1"/>
    </xf>
    <xf numFmtId="0" fontId="15" fillId="0" borderId="8" xfId="3" applyFont="1" applyBorder="1" applyAlignment="1">
      <alignment horizontal="left" vertical="center" wrapText="1"/>
    </xf>
    <xf numFmtId="0" fontId="15" fillId="0" borderId="137" xfId="3" applyFont="1" applyBorder="1" applyAlignment="1">
      <alignment horizontal="left" vertical="center" wrapText="1"/>
    </xf>
    <xf numFmtId="0" fontId="15" fillId="0" borderId="59" xfId="3" applyFont="1" applyBorder="1" applyAlignment="1">
      <alignment vertical="top" wrapText="1"/>
    </xf>
    <xf numFmtId="0" fontId="15" fillId="0" borderId="61" xfId="3" applyFont="1" applyBorder="1" applyAlignment="1">
      <alignment vertical="top" wrapTex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0" fontId="15" fillId="0" borderId="52" xfId="3" applyFont="1" applyBorder="1" applyAlignment="1">
      <alignment horizontal="center" vertical="center" wrapText="1"/>
    </xf>
    <xf numFmtId="0" fontId="15" fillId="0" borderId="73" xfId="3" applyFont="1" applyBorder="1" applyAlignment="1">
      <alignment horizontal="center"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5" fillId="0" borderId="20" xfId="3" applyFont="1" applyBorder="1" applyAlignment="1">
      <alignment horizontal="left" vertical="center" wrapText="1"/>
    </xf>
    <xf numFmtId="0" fontId="15" fillId="0" borderId="0" xfId="3" applyFont="1" applyAlignment="1">
      <alignment horizontal="left" vertical="center" wrapText="1"/>
    </xf>
    <xf numFmtId="0" fontId="15" fillId="0" borderId="59" xfId="0" applyFont="1" applyBorder="1" applyAlignment="1">
      <alignment horizontal="left" vertical="top" wrapText="1" shrinkToFit="1"/>
    </xf>
    <xf numFmtId="0" fontId="15" fillId="0" borderId="61" xfId="0" applyFont="1" applyBorder="1" applyAlignment="1">
      <alignment horizontal="left" vertical="top" wrapText="1" shrinkToFit="1"/>
    </xf>
    <xf numFmtId="0" fontId="15" fillId="0" borderId="60" xfId="0" applyFont="1" applyBorder="1" applyAlignment="1">
      <alignment horizontal="left" vertical="top" wrapText="1" shrinkToFit="1"/>
    </xf>
    <xf numFmtId="0" fontId="15" fillId="0" borderId="136" xfId="3" applyFont="1" applyBorder="1" applyAlignment="1">
      <alignment horizontal="left" vertical="center" wrapText="1"/>
    </xf>
    <xf numFmtId="0" fontId="15" fillId="0" borderId="31" xfId="3" applyFont="1" applyBorder="1" applyAlignment="1">
      <alignment horizontal="left" vertical="center" wrapText="1"/>
    </xf>
    <xf numFmtId="0" fontId="15" fillId="0" borderId="72" xfId="3" applyFont="1" applyBorder="1" applyAlignment="1">
      <alignment horizontal="left" vertical="center" wrapText="1"/>
    </xf>
    <xf numFmtId="0" fontId="15" fillId="0" borderId="36" xfId="3" applyFont="1" applyBorder="1" applyAlignment="1">
      <alignment horizontal="left" vertical="center" wrapText="1"/>
    </xf>
    <xf numFmtId="0" fontId="15" fillId="0" borderId="44" xfId="3" applyFont="1" applyBorder="1" applyAlignment="1">
      <alignment horizontal="left" vertical="center" wrapText="1"/>
    </xf>
    <xf numFmtId="0" fontId="15" fillId="0" borderId="21" xfId="3" applyFont="1" applyBorder="1" applyAlignment="1">
      <alignment horizontal="left" vertical="center" wrapText="1"/>
    </xf>
    <xf numFmtId="0" fontId="15" fillId="0" borderId="49" xfId="3" applyFont="1" applyBorder="1" applyAlignment="1">
      <alignment horizontal="left" vertical="center" wrapText="1"/>
    </xf>
    <xf numFmtId="0" fontId="15" fillId="0" borderId="59" xfId="3" applyFont="1" applyBorder="1" applyAlignment="1">
      <alignment horizontal="left" vertical="top" wrapText="1"/>
    </xf>
    <xf numFmtId="0" fontId="15" fillId="0" borderId="60" xfId="3" applyFont="1" applyBorder="1" applyAlignment="1">
      <alignment horizontal="left" vertical="top" wrapText="1"/>
    </xf>
    <xf numFmtId="0" fontId="15" fillId="0" borderId="46" xfId="3" applyFont="1" applyBorder="1" applyAlignment="1">
      <alignment horizontal="left" vertical="center" wrapText="1"/>
    </xf>
    <xf numFmtId="0" fontId="15" fillId="0" borderId="47" xfId="3" applyFont="1" applyBorder="1" applyAlignment="1">
      <alignment horizontal="left" vertical="center" wrapText="1"/>
    </xf>
    <xf numFmtId="0" fontId="15" fillId="4" borderId="20" xfId="0" applyFont="1" applyFill="1" applyBorder="1" applyAlignment="1">
      <alignment horizontal="left" vertical="center" wrapText="1"/>
    </xf>
    <xf numFmtId="0" fontId="15" fillId="4" borderId="18" xfId="0" applyFont="1" applyFill="1" applyBorder="1" applyAlignment="1">
      <alignment horizontal="left" vertical="center" wrapText="1"/>
    </xf>
    <xf numFmtId="0" fontId="15" fillId="4" borderId="44" xfId="0" applyFont="1" applyFill="1" applyBorder="1" applyAlignment="1">
      <alignment horizontal="left" vertical="center" wrapText="1"/>
    </xf>
    <xf numFmtId="0" fontId="15" fillId="4" borderId="45" xfId="0" applyFont="1" applyFill="1" applyBorder="1" applyAlignment="1">
      <alignment horizontal="left" vertical="center" wrapText="1"/>
    </xf>
    <xf numFmtId="0" fontId="15" fillId="0" borderId="69" xfId="3" applyFont="1" applyBorder="1" applyAlignment="1">
      <alignment vertical="center" wrapText="1"/>
    </xf>
    <xf numFmtId="0" fontId="15" fillId="0" borderId="70" xfId="3" applyFont="1" applyBorder="1" applyAlignment="1">
      <alignment vertical="center" wrapText="1"/>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46" xfId="3" applyFont="1" applyBorder="1" applyAlignment="1">
      <alignment vertical="center" wrapText="1"/>
    </xf>
    <xf numFmtId="0" fontId="15" fillId="0" borderId="47" xfId="3" applyFont="1" applyBorder="1" applyAlignment="1">
      <alignment vertical="center" wrapText="1"/>
    </xf>
    <xf numFmtId="0" fontId="25"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0" fontId="15" fillId="0" borderId="138" xfId="3" applyFont="1" applyBorder="1" applyAlignment="1">
      <alignment horizontal="left"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3" xfId="3" applyFont="1" applyFill="1" applyBorder="1" applyAlignment="1">
      <alignment horizontal="center" vertical="distributed" textRotation="255" justifyLastLine="1"/>
    </xf>
    <xf numFmtId="0" fontId="15" fillId="0" borderId="39" xfId="3" applyFont="1" applyBorder="1" applyAlignment="1">
      <alignment horizontal="left" vertical="top" wrapText="1"/>
    </xf>
    <xf numFmtId="0" fontId="15" fillId="4" borderId="31" xfId="0" applyFont="1" applyFill="1" applyBorder="1" applyAlignment="1">
      <alignment horizontal="left" vertical="center" wrapText="1"/>
    </xf>
    <xf numFmtId="0" fontId="15" fillId="4" borderId="32" xfId="0" applyFont="1" applyFill="1" applyBorder="1" applyAlignment="1">
      <alignment horizontal="left" vertical="center" wrapText="1"/>
    </xf>
    <xf numFmtId="0" fontId="15" fillId="0" borderId="33" xfId="3" applyFont="1" applyBorder="1" applyAlignment="1">
      <alignment vertical="center" wrapText="1"/>
    </xf>
    <xf numFmtId="0" fontId="15" fillId="0" borderId="34" xfId="3" applyFont="1" applyBorder="1" applyAlignment="1">
      <alignment vertical="center" wrapTex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1" xfId="3" applyFont="1" applyBorder="1" applyAlignment="1">
      <alignment vertical="top" wrapText="1" shrinkToFit="1"/>
    </xf>
    <xf numFmtId="0" fontId="15" fillId="0" borderId="43" xfId="3" applyFont="1" applyBorder="1" applyAlignment="1">
      <alignment vertical="top" shrinkToFit="1"/>
    </xf>
    <xf numFmtId="0" fontId="15" fillId="0" borderId="61" xfId="3" applyFont="1" applyBorder="1" applyAlignment="1">
      <alignment horizontal="left" vertical="top" wrapText="1" shrinkToFit="1"/>
    </xf>
    <xf numFmtId="0" fontId="15" fillId="0" borderId="60" xfId="3" applyFont="1" applyBorder="1" applyAlignment="1">
      <alignment horizontal="left" vertical="top" wrapText="1" shrinkToFit="1"/>
    </xf>
    <xf numFmtId="0" fontId="15" fillId="3" borderId="37" xfId="3" applyFont="1" applyFill="1" applyBorder="1" applyAlignment="1">
      <alignment horizontal="center" vertical="distributed" textRotation="255" justifyLastLine="1"/>
    </xf>
    <xf numFmtId="0" fontId="15" fillId="3" borderId="42" xfId="3" applyFont="1" applyFill="1" applyBorder="1" applyAlignment="1">
      <alignment horizontal="center" vertical="distributed" textRotation="255" justifyLastLine="1"/>
    </xf>
    <xf numFmtId="0" fontId="15" fillId="3" borderId="50" xfId="3" applyFont="1" applyFill="1" applyBorder="1" applyAlignment="1">
      <alignment horizontal="center" vertical="distributed" textRotation="255" justifyLastLine="1"/>
    </xf>
    <xf numFmtId="0" fontId="15" fillId="0" borderId="59" xfId="0" applyFont="1" applyBorder="1" applyAlignment="1">
      <alignment horizontal="left" vertical="top" wrapText="1"/>
    </xf>
    <xf numFmtId="0" fontId="15" fillId="0" borderId="61" xfId="0" applyFont="1" applyBorder="1" applyAlignment="1">
      <alignment horizontal="left" vertical="top" wrapText="1"/>
    </xf>
    <xf numFmtId="0" fontId="15" fillId="0" borderId="60" xfId="0" applyFont="1" applyBorder="1" applyAlignment="1">
      <alignment horizontal="left" vertical="top" wrapText="1"/>
    </xf>
    <xf numFmtId="0" fontId="15" fillId="0" borderId="135" xfId="0" applyFont="1" applyBorder="1" applyAlignment="1">
      <alignment horizontal="left" vertical="top" wrapText="1"/>
    </xf>
    <xf numFmtId="176" fontId="15" fillId="0" borderId="73" xfId="3" applyNumberFormat="1" applyFont="1" applyBorder="1" applyAlignment="1">
      <alignment horizontal="center" vertical="center"/>
    </xf>
    <xf numFmtId="176" fontId="15" fillId="0" borderId="74" xfId="3" applyNumberFormat="1" applyFont="1" applyBorder="1" applyAlignment="1">
      <alignment horizontal="center" vertical="center"/>
    </xf>
    <xf numFmtId="0" fontId="15" fillId="0" borderId="29" xfId="3" applyFont="1" applyBorder="1" applyAlignment="1">
      <alignment horizontal="left" vertical="top" wrapText="1"/>
    </xf>
    <xf numFmtId="0" fontId="15" fillId="0" borderId="38" xfId="3" applyFont="1" applyBorder="1" applyAlignment="1">
      <alignment horizontal="left" vertical="top" wrapText="1"/>
    </xf>
    <xf numFmtId="0" fontId="15" fillId="0" borderId="63" xfId="3" applyFont="1" applyBorder="1" applyAlignment="1">
      <alignment horizontal="left" vertical="top" wrapText="1"/>
    </xf>
    <xf numFmtId="0" fontId="15" fillId="0" borderId="69" xfId="3" applyFont="1" applyBorder="1" applyAlignment="1">
      <alignment horizontal="left" vertical="center" wrapText="1"/>
    </xf>
    <xf numFmtId="0" fontId="15" fillId="0" borderId="70" xfId="3" applyFont="1" applyBorder="1" applyAlignment="1">
      <alignment horizontal="left" vertical="center" wrapText="1"/>
    </xf>
    <xf numFmtId="0" fontId="15" fillId="0" borderId="30" xfId="3" applyFont="1" applyBorder="1" applyAlignment="1">
      <alignment horizontal="left" vertical="top" wrapText="1" shrinkToFit="1"/>
    </xf>
    <xf numFmtId="0" fontId="15" fillId="0" borderId="39" xfId="3" applyFont="1" applyBorder="1" applyAlignment="1">
      <alignment horizontal="left" vertical="top" shrinkToFit="1"/>
    </xf>
    <xf numFmtId="0" fontId="15" fillId="0" borderId="43" xfId="3" applyFont="1" applyBorder="1" applyAlignment="1">
      <alignment horizontal="left" vertical="top" shrinkToFit="1"/>
    </xf>
    <xf numFmtId="0" fontId="15" fillId="0" borderId="30" xfId="3" applyFont="1" applyBorder="1" applyAlignment="1">
      <alignment horizontal="left" vertical="top" shrinkToFit="1"/>
    </xf>
    <xf numFmtId="0" fontId="1" fillId="0" borderId="43" xfId="3" applyBorder="1" applyAlignment="1">
      <alignment horizontal="left" vertical="top" shrinkToFit="1"/>
    </xf>
    <xf numFmtId="0" fontId="22" fillId="3" borderId="22" xfId="3" applyFont="1" applyFill="1" applyBorder="1" applyAlignment="1">
      <alignment horizontal="distributed" vertical="center"/>
    </xf>
    <xf numFmtId="0" fontId="25" fillId="0" borderId="0" xfId="0" applyFont="1" applyAlignment="1" applyProtection="1">
      <alignment horizontal="left" vertical="center" indent="1" shrinkToFit="1"/>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5" fillId="0" borderId="124" xfId="3" applyFont="1" applyBorder="1" applyAlignment="1">
      <alignment horizontal="left" vertical="center" wrapText="1"/>
    </xf>
    <xf numFmtId="0" fontId="15" fillId="0" borderId="125" xfId="3" applyFont="1" applyBorder="1" applyAlignment="1">
      <alignment horizontal="left" vertical="center" wrapText="1"/>
    </xf>
    <xf numFmtId="0" fontId="18" fillId="0" borderId="21" xfId="3" applyFont="1" applyBorder="1" applyAlignment="1">
      <alignment horizontal="left" vertical="center" shrinkToFit="1"/>
    </xf>
    <xf numFmtId="181" fontId="18" fillId="0" borderId="22" xfId="3" applyNumberFormat="1" applyFont="1" applyBorder="1" applyAlignment="1">
      <alignment horizontal="left" vertical="center" shrinkToFit="1"/>
    </xf>
    <xf numFmtId="180" fontId="7" fillId="0" borderId="7" xfId="0" applyNumberFormat="1" applyFont="1" applyBorder="1" applyProtection="1">
      <alignment vertical="center"/>
      <protection locked="0"/>
    </xf>
    <xf numFmtId="180" fontId="7" fillId="0" borderId="8" xfId="0" applyNumberFormat="1" applyFont="1" applyBorder="1" applyProtection="1">
      <alignment vertical="center"/>
      <protection locked="0"/>
    </xf>
    <xf numFmtId="180" fontId="7" fillId="0" borderId="9" xfId="0" applyNumberFormat="1" applyFont="1" applyBorder="1" applyProtection="1">
      <alignment vertical="center"/>
      <protection locked="0"/>
    </xf>
    <xf numFmtId="180" fontId="7" fillId="0" borderId="120" xfId="0" applyNumberFormat="1" applyFont="1" applyBorder="1" applyProtection="1">
      <alignment vertical="center"/>
      <protection locked="0"/>
    </xf>
    <xf numFmtId="180" fontId="7" fillId="0" borderId="118" xfId="0" applyNumberFormat="1" applyFont="1" applyBorder="1" applyProtection="1">
      <alignment vertical="center"/>
      <protection locked="0"/>
    </xf>
    <xf numFmtId="180" fontId="7" fillId="0" borderId="119" xfId="0" applyNumberFormat="1" applyFont="1" applyBorder="1" applyProtection="1">
      <alignment vertical="center"/>
      <protection locked="0"/>
    </xf>
    <xf numFmtId="0" fontId="26" fillId="0" borderId="16" xfId="0" applyFont="1" applyBorder="1" applyAlignment="1" applyProtection="1">
      <alignment horizontal="center" vertical="center"/>
      <protection locked="0"/>
    </xf>
    <xf numFmtId="0" fontId="26" fillId="0" borderId="8" xfId="0" applyFont="1" applyBorder="1" applyAlignment="1" applyProtection="1">
      <alignment horizontal="center" vertical="center"/>
      <protection locked="0"/>
    </xf>
    <xf numFmtId="0" fontId="26" fillId="0" borderId="9" xfId="0" applyFont="1" applyBorder="1" applyAlignment="1" applyProtection="1">
      <alignment horizontal="center" vertical="center"/>
      <protection locked="0"/>
    </xf>
    <xf numFmtId="0" fontId="16" fillId="0" borderId="0" xfId="3" applyFont="1" applyAlignment="1">
      <alignment horizontal="center" vertical="center"/>
    </xf>
    <xf numFmtId="0" fontId="26" fillId="0" borderId="2" xfId="0" applyFont="1" applyBorder="1" applyAlignment="1" applyProtection="1">
      <alignment horizontal="distributed" vertical="center" indent="2"/>
      <protection locked="0"/>
    </xf>
    <xf numFmtId="0" fontId="26" fillId="0" borderId="12" xfId="0" applyFont="1" applyBorder="1" applyAlignment="1" applyProtection="1">
      <alignment horizontal="distributed" vertical="center" indent="2"/>
      <protection locked="0"/>
    </xf>
    <xf numFmtId="0" fontId="27" fillId="0" borderId="10" xfId="0" applyFont="1" applyBorder="1" applyProtection="1">
      <alignment vertical="center"/>
      <protection locked="0"/>
    </xf>
    <xf numFmtId="0" fontId="27" fillId="0" borderId="11" xfId="0" applyFont="1" applyBorder="1" applyProtection="1">
      <alignment vertical="center"/>
      <protection locked="0"/>
    </xf>
    <xf numFmtId="0" fontId="27" fillId="0" borderId="116" xfId="0" applyFont="1" applyBorder="1" applyProtection="1">
      <alignment vertical="center"/>
      <protection locked="0"/>
    </xf>
    <xf numFmtId="0" fontId="26" fillId="0" borderId="2" xfId="0" applyFont="1" applyBorder="1" applyAlignment="1" applyProtection="1">
      <alignment horizontal="center" vertical="center"/>
      <protection locked="0"/>
    </xf>
    <xf numFmtId="0" fontId="26" fillId="0" borderId="11" xfId="0" applyFont="1" applyBorder="1" applyAlignment="1" applyProtection="1">
      <alignment horizontal="center" vertical="center"/>
      <protection locked="0"/>
    </xf>
    <xf numFmtId="0" fontId="26" fillId="0" borderId="12" xfId="0" applyFont="1" applyBorder="1" applyAlignment="1" applyProtection="1">
      <alignment horizontal="center" vertical="center"/>
      <protection locked="0"/>
    </xf>
    <xf numFmtId="0" fontId="26" fillId="0" borderId="19" xfId="0" applyFont="1" applyBorder="1" applyAlignment="1" applyProtection="1">
      <alignment horizontal="center" vertical="center"/>
      <protection locked="0"/>
    </xf>
    <xf numFmtId="0" fontId="26" fillId="0" borderId="14" xfId="0" applyFont="1" applyBorder="1" applyAlignment="1" applyProtection="1">
      <alignment horizontal="center" vertical="center"/>
      <protection locked="0"/>
    </xf>
    <xf numFmtId="0" fontId="26" fillId="0" borderId="15" xfId="0" applyFont="1" applyBorder="1" applyAlignment="1" applyProtection="1">
      <alignment horizontal="center" vertical="center"/>
      <protection locked="0"/>
    </xf>
    <xf numFmtId="0" fontId="26" fillId="0" borderId="10" xfId="0" applyFont="1" applyBorder="1" applyAlignment="1" applyProtection="1">
      <alignment horizontal="center" vertical="center"/>
      <protection locked="0"/>
    </xf>
    <xf numFmtId="0" fontId="26" fillId="0" borderId="117" xfId="0" applyFont="1" applyBorder="1" applyAlignment="1" applyProtection="1">
      <alignment horizontal="center" vertical="center"/>
      <protection locked="0"/>
    </xf>
    <xf numFmtId="0" fontId="26" fillId="0" borderId="118" xfId="0" applyFont="1" applyBorder="1" applyAlignment="1" applyProtection="1">
      <alignment horizontal="center" vertical="center"/>
      <protection locked="0"/>
    </xf>
    <xf numFmtId="0" fontId="26" fillId="0" borderId="119" xfId="0" applyFont="1" applyBorder="1" applyAlignment="1" applyProtection="1">
      <alignment horizontal="center" vertical="center"/>
      <protection locked="0"/>
    </xf>
    <xf numFmtId="180" fontId="7" fillId="0" borderId="13" xfId="2" applyNumberFormat="1" applyFont="1" applyBorder="1" applyAlignment="1" applyProtection="1">
      <alignment horizontal="right" vertical="center"/>
      <protection locked="0"/>
    </xf>
    <xf numFmtId="180" fontId="7" fillId="0" borderId="14" xfId="2" applyNumberFormat="1" applyFont="1" applyBorder="1" applyAlignment="1" applyProtection="1">
      <alignment horizontal="right" vertical="center"/>
      <protection locked="0"/>
    </xf>
    <xf numFmtId="180" fontId="7" fillId="0" borderId="15" xfId="2" applyNumberFormat="1" applyFont="1" applyBorder="1" applyAlignment="1" applyProtection="1">
      <alignment horizontal="right" vertical="center"/>
      <protection locked="0"/>
    </xf>
    <xf numFmtId="0" fontId="26" fillId="0" borderId="116" xfId="0" applyFont="1" applyBorder="1" applyAlignment="1" applyProtection="1">
      <alignment horizontal="center" vertical="center"/>
      <protection locked="0"/>
    </xf>
    <xf numFmtId="10" fontId="7" fillId="0" borderId="13" xfId="1" applyNumberFormat="1" applyFont="1" applyFill="1" applyBorder="1" applyProtection="1">
      <alignment vertical="center"/>
      <protection locked="0"/>
    </xf>
    <xf numFmtId="10" fontId="7" fillId="0" borderId="121" xfId="1" applyNumberFormat="1" applyFont="1" applyFill="1" applyBorder="1" applyProtection="1">
      <alignment vertical="center"/>
      <protection locked="0"/>
    </xf>
    <xf numFmtId="10" fontId="7" fillId="0" borderId="7" xfId="1" applyNumberFormat="1" applyFont="1" applyFill="1" applyBorder="1" applyProtection="1">
      <alignment vertical="center"/>
      <protection locked="0"/>
    </xf>
    <xf numFmtId="10" fontId="7" fillId="0" borderId="122" xfId="1" applyNumberFormat="1" applyFont="1" applyFill="1" applyBorder="1" applyProtection="1">
      <alignment vertical="center"/>
      <protection locked="0"/>
    </xf>
    <xf numFmtId="0" fontId="26" fillId="2" borderId="16" xfId="0" applyFont="1" applyFill="1" applyBorder="1" applyAlignment="1" applyProtection="1">
      <alignment horizontal="center" vertical="center"/>
      <protection locked="0"/>
    </xf>
    <xf numFmtId="0" fontId="26" fillId="2" borderId="8" xfId="0" applyFont="1" applyFill="1" applyBorder="1" applyAlignment="1" applyProtection="1">
      <alignment horizontal="center" vertical="center"/>
      <protection locked="0"/>
    </xf>
    <xf numFmtId="0" fontId="26" fillId="2" borderId="9" xfId="0" applyFont="1" applyFill="1" applyBorder="1" applyAlignment="1" applyProtection="1">
      <alignment horizontal="center" vertical="center"/>
      <protection locked="0"/>
    </xf>
    <xf numFmtId="10" fontId="7" fillId="0" borderId="13" xfId="0" applyNumberFormat="1" applyFont="1" applyBorder="1" applyProtection="1">
      <alignment vertical="center"/>
      <protection locked="0"/>
    </xf>
    <xf numFmtId="10" fontId="7" fillId="0" borderId="121" xfId="0" applyNumberFormat="1" applyFont="1" applyBorder="1" applyProtection="1">
      <alignment vertical="center"/>
      <protection locked="0"/>
    </xf>
    <xf numFmtId="0" fontId="26" fillId="0" borderId="126" xfId="0" applyFont="1" applyBorder="1" applyProtection="1">
      <alignment vertical="center"/>
      <protection locked="0"/>
    </xf>
    <xf numFmtId="0" fontId="26" fillId="0" borderId="127" xfId="0" applyFont="1" applyBorder="1" applyProtection="1">
      <alignment vertical="center"/>
      <protection locked="0"/>
    </xf>
    <xf numFmtId="0" fontId="25" fillId="0" borderId="0" xfId="0" applyFont="1" applyAlignment="1" applyProtection="1">
      <alignment horizontal="left" vertical="center" indent="1"/>
      <protection locked="0"/>
    </xf>
    <xf numFmtId="0" fontId="26" fillId="0" borderId="128" xfId="0" applyFont="1" applyBorder="1" applyProtection="1">
      <alignment vertical="center"/>
      <protection locked="0"/>
    </xf>
    <xf numFmtId="0" fontId="26" fillId="0" borderId="129" xfId="0" applyFont="1" applyBorder="1" applyProtection="1">
      <alignment vertical="center"/>
      <protection locked="0"/>
    </xf>
    <xf numFmtId="0" fontId="26" fillId="0" borderId="130" xfId="0" applyFont="1" applyBorder="1" applyProtection="1">
      <alignment vertical="center"/>
      <protection locked="0"/>
    </xf>
    <xf numFmtId="0" fontId="26" fillId="0" borderId="131" xfId="0" applyFont="1" applyBorder="1" applyProtection="1">
      <alignment vertical="center"/>
      <protection locked="0"/>
    </xf>
    <xf numFmtId="0" fontId="26" fillId="0" borderId="0" xfId="0" applyFont="1" applyAlignment="1" applyProtection="1">
      <alignment horizontal="left" vertical="center" indent="1" shrinkToFit="1"/>
      <protection locked="0"/>
    </xf>
    <xf numFmtId="0" fontId="28" fillId="0" borderId="117" xfId="0" applyFont="1" applyBorder="1" applyAlignment="1" applyProtection="1">
      <alignment horizontal="right" vertical="center"/>
      <protection locked="0"/>
    </xf>
    <xf numFmtId="0" fontId="28" fillId="0" borderId="118" xfId="0" applyFont="1" applyBorder="1" applyAlignment="1" applyProtection="1">
      <alignment horizontal="right" vertical="center"/>
      <protection locked="0"/>
    </xf>
    <xf numFmtId="0" fontId="28" fillId="0" borderId="119" xfId="0" applyFont="1" applyBorder="1" applyAlignment="1" applyProtection="1">
      <alignment horizontal="right" vertical="center"/>
      <protection locked="0"/>
    </xf>
    <xf numFmtId="0" fontId="23" fillId="2" borderId="2" xfId="0" applyFont="1" applyFill="1" applyBorder="1" applyAlignment="1" applyProtection="1">
      <alignment horizontal="center" vertical="center"/>
      <protection locked="0"/>
    </xf>
    <xf numFmtId="0" fontId="23" fillId="2" borderId="11"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180" fontId="7" fillId="0" borderId="13" xfId="0" applyNumberFormat="1" applyFont="1" applyBorder="1" applyProtection="1">
      <alignment vertical="center"/>
      <protection locked="0"/>
    </xf>
    <xf numFmtId="180" fontId="7" fillId="0" borderId="14" xfId="0" applyNumberFormat="1" applyFont="1" applyBorder="1" applyProtection="1">
      <alignment vertical="center"/>
      <protection locked="0"/>
    </xf>
    <xf numFmtId="180" fontId="7" fillId="0" borderId="15" xfId="0" applyNumberFormat="1" applyFont="1" applyBorder="1" applyProtection="1">
      <alignment vertical="center"/>
      <protection locked="0"/>
    </xf>
    <xf numFmtId="180" fontId="8" fillId="2" borderId="7" xfId="2" applyNumberFormat="1" applyFont="1" applyFill="1" applyBorder="1" applyAlignment="1" applyProtection="1">
      <alignment horizontal="right" vertical="center"/>
      <protection locked="0"/>
    </xf>
    <xf numFmtId="180" fontId="8" fillId="2" borderId="8" xfId="2" applyNumberFormat="1" applyFont="1" applyFill="1" applyBorder="1" applyAlignment="1" applyProtection="1">
      <alignment horizontal="right" vertical="center"/>
      <protection locked="0"/>
    </xf>
    <xf numFmtId="180" fontId="8" fillId="2" borderId="9" xfId="2" applyNumberFormat="1" applyFont="1" applyFill="1" applyBorder="1" applyAlignment="1" applyProtection="1">
      <alignment horizontal="right" vertical="center"/>
      <protection locked="0"/>
    </xf>
    <xf numFmtId="180" fontId="7" fillId="0" borderId="124" xfId="2" applyNumberFormat="1" applyFont="1" applyBorder="1" applyAlignment="1" applyProtection="1">
      <alignment vertical="center"/>
      <protection locked="0"/>
    </xf>
    <xf numFmtId="180" fontId="7" fillId="0" borderId="125" xfId="2" applyNumberFormat="1" applyFont="1" applyBorder="1" applyAlignment="1" applyProtection="1">
      <alignment vertical="center"/>
      <protection locked="0"/>
    </xf>
    <xf numFmtId="180" fontId="7" fillId="0" borderId="78" xfId="2" applyNumberFormat="1" applyFont="1" applyBorder="1" applyAlignment="1" applyProtection="1">
      <alignment vertical="center"/>
      <protection locked="0"/>
    </xf>
    <xf numFmtId="180" fontId="12" fillId="2" borderId="10" xfId="2" applyNumberFormat="1" applyFont="1" applyFill="1" applyBorder="1" applyAlignment="1" applyProtection="1">
      <alignment horizontal="right" vertical="center"/>
      <protection locked="0"/>
    </xf>
    <xf numFmtId="180" fontId="12" fillId="2" borderId="11" xfId="2" applyNumberFormat="1" applyFont="1" applyFill="1" applyBorder="1" applyAlignment="1" applyProtection="1">
      <alignment horizontal="right" vertical="center"/>
      <protection locked="0"/>
    </xf>
    <xf numFmtId="180" fontId="12" fillId="2" borderId="12" xfId="2" applyNumberFormat="1" applyFont="1" applyFill="1" applyBorder="1" applyAlignment="1" applyProtection="1">
      <alignment horizontal="right" vertical="center"/>
      <protection locked="0"/>
    </xf>
    <xf numFmtId="10" fontId="7" fillId="0" borderId="120" xfId="1" applyNumberFormat="1" applyFont="1" applyFill="1" applyBorder="1" applyProtection="1">
      <alignment vertical="center"/>
      <protection locked="0"/>
    </xf>
    <xf numFmtId="10" fontId="7" fillId="0" borderId="123" xfId="1" applyNumberFormat="1" applyFont="1" applyFill="1" applyBorder="1" applyProtection="1">
      <alignment vertical="center"/>
      <protection locked="0"/>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0" fontId="18" fillId="0" borderId="22" xfId="3" applyFont="1" applyBorder="1" applyAlignment="1">
      <alignment horizontal="left" vertical="center" shrinkToFit="1"/>
    </xf>
    <xf numFmtId="0" fontId="15" fillId="3" borderId="87" xfId="3" applyFont="1" applyFill="1" applyBorder="1" applyAlignment="1">
      <alignment horizontal="center" vertical="center" wrapText="1"/>
    </xf>
    <xf numFmtId="0" fontId="15" fillId="3" borderId="88" xfId="3" applyFont="1" applyFill="1" applyBorder="1" applyAlignment="1">
      <alignment horizontal="center" vertical="center" wrapText="1"/>
    </xf>
    <xf numFmtId="176" fontId="15" fillId="0" borderId="90" xfId="3" applyNumberFormat="1" applyFont="1" applyBorder="1" applyAlignment="1">
      <alignment horizontal="center" vertical="center"/>
    </xf>
    <xf numFmtId="176" fontId="15" fillId="0" borderId="92" xfId="3" applyNumberFormat="1" applyFont="1" applyBorder="1" applyAlignment="1">
      <alignment horizontal="center" vertical="center"/>
    </xf>
    <xf numFmtId="176" fontId="15" fillId="0" borderId="94" xfId="3" applyNumberFormat="1" applyFont="1" applyBorder="1" applyAlignment="1">
      <alignment horizontal="center" vertical="center"/>
    </xf>
    <xf numFmtId="179" fontId="24" fillId="0" borderId="141" xfId="3" applyNumberFormat="1" applyFont="1" applyBorder="1" applyAlignment="1">
      <alignment horizontal="center" vertical="center"/>
    </xf>
    <xf numFmtId="179" fontId="24" fillId="0" borderId="142" xfId="3" applyNumberFormat="1" applyFont="1" applyBorder="1" applyAlignment="1">
      <alignment horizontal="center" vertical="center"/>
    </xf>
    <xf numFmtId="179" fontId="24" fillId="0" borderId="143" xfId="3" applyNumberFormat="1" applyFont="1" applyBorder="1" applyAlignment="1">
      <alignment horizontal="center" vertical="center"/>
    </xf>
    <xf numFmtId="179" fontId="24" fillId="0" borderId="36" xfId="3" applyNumberFormat="1" applyFont="1" applyBorder="1" applyAlignment="1">
      <alignment horizontal="center" vertical="center"/>
    </xf>
    <xf numFmtId="179" fontId="24" fillId="0" borderId="49" xfId="3" applyNumberFormat="1" applyFont="1" applyBorder="1" applyAlignment="1">
      <alignment horizontal="center" vertical="center"/>
    </xf>
    <xf numFmtId="0" fontId="15" fillId="0" borderId="41" xfId="3" applyFont="1" applyBorder="1" applyAlignment="1">
      <alignment horizontal="left" vertical="center" wrapText="1"/>
    </xf>
    <xf numFmtId="179" fontId="24" fillId="0" borderId="41" xfId="3" applyNumberFormat="1" applyFont="1" applyBorder="1" applyAlignment="1">
      <alignment horizontal="center" vertical="center"/>
    </xf>
    <xf numFmtId="179" fontId="15" fillId="0" borderId="90" xfId="3" applyNumberFormat="1" applyFont="1" applyBorder="1" applyAlignment="1">
      <alignment horizontal="center" vertical="center" wrapText="1"/>
    </xf>
    <xf numFmtId="179" fontId="15" fillId="0" borderId="92" xfId="3" applyNumberFormat="1" applyFont="1" applyBorder="1" applyAlignment="1">
      <alignment horizontal="center" vertical="center" wrapText="1"/>
    </xf>
    <xf numFmtId="176" fontId="15" fillId="0" borderId="96" xfId="3" applyNumberFormat="1" applyFont="1" applyBorder="1" applyAlignment="1">
      <alignment horizontal="center" vertical="center"/>
    </xf>
    <xf numFmtId="176" fontId="15" fillId="0" borderId="98" xfId="3" applyNumberFormat="1" applyFont="1" applyBorder="1" applyAlignment="1">
      <alignment horizontal="center" vertical="center"/>
    </xf>
    <xf numFmtId="176" fontId="15" fillId="0" borderId="109" xfId="3" applyNumberFormat="1" applyFont="1" applyBorder="1" applyAlignment="1">
      <alignment horizontal="center" vertical="center"/>
    </xf>
    <xf numFmtId="179" fontId="24" fillId="0" borderId="85" xfId="3" applyNumberFormat="1" applyFont="1" applyBorder="1" applyAlignment="1">
      <alignment horizontal="center" vertical="center"/>
    </xf>
    <xf numFmtId="179" fontId="24" fillId="0" borderId="36" xfId="3" applyNumberFormat="1" applyFont="1" applyBorder="1" applyAlignment="1">
      <alignment horizontal="center" vertical="center" wrapText="1"/>
    </xf>
    <xf numFmtId="0" fontId="20" fillId="4" borderId="31" xfId="0" applyFont="1" applyFill="1" applyBorder="1" applyAlignment="1">
      <alignment horizontal="left" vertical="center" wrapText="1"/>
    </xf>
    <xf numFmtId="0" fontId="20" fillId="4" borderId="32" xfId="0" applyFont="1" applyFill="1" applyBorder="1" applyAlignment="1">
      <alignment horizontal="left" vertical="center" wrapText="1"/>
    </xf>
    <xf numFmtId="0" fontId="20" fillId="4" borderId="20" xfId="0" applyFont="1" applyFill="1" applyBorder="1" applyAlignment="1">
      <alignment horizontal="left" vertical="center" wrapText="1"/>
    </xf>
    <xf numFmtId="0" fontId="20" fillId="4" borderId="18" xfId="0" applyFont="1" applyFill="1" applyBorder="1" applyAlignment="1">
      <alignment horizontal="left" vertical="center" wrapText="1"/>
    </xf>
    <xf numFmtId="0" fontId="20" fillId="4" borderId="44" xfId="0" applyFont="1" applyFill="1" applyBorder="1" applyAlignment="1">
      <alignment horizontal="left" vertical="center" wrapText="1"/>
    </xf>
    <xf numFmtId="0" fontId="20" fillId="4" borderId="45" xfId="0" applyFont="1" applyFill="1" applyBorder="1" applyAlignment="1">
      <alignment horizontal="left" vertical="center" wrapText="1"/>
    </xf>
    <xf numFmtId="176" fontId="15" fillId="0" borderId="100" xfId="3" applyNumberFormat="1" applyFont="1" applyBorder="1" applyAlignment="1">
      <alignment horizontal="center" vertical="center"/>
    </xf>
    <xf numFmtId="0" fontId="15" fillId="0" borderId="59" xfId="3" applyFont="1" applyBorder="1" applyAlignment="1">
      <alignment horizontal="left" vertical="top" wrapText="1" shrinkToFit="1"/>
    </xf>
    <xf numFmtId="0" fontId="25"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447925"/>
          <a:ext cx="587692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1800" b="0" i="0" u="none" strike="noStrike" baseline="0">
              <a:solidFill>
                <a:srgbClr val="000000"/>
              </a:solidFill>
              <a:latin typeface="ＭＳ Ｐゴシック"/>
              <a:ea typeface="ＭＳ Ｐゴシック"/>
            </a:rPr>
            <a:t>工　　事　　費　　内　　訳　　書</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・代理による紙入札の場合は、代理人氏名も記載し、押印すること。</a:t>
          </a:r>
          <a:endParaRPr kumimoji="1" lang="en-US" altLang="ja-JP" sz="1100"/>
        </a:p>
        <a:p>
          <a:r>
            <a:rPr kumimoji="1" lang="ja-JP" altLang="en-US" sz="1100"/>
            <a:t>・電子入札の場合は押印不要。</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・「工種等」は、工種（土工、法面工、擁壁工、水路工、仮設工</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4</xdr:col>
      <xdr:colOff>1304925</xdr:colOff>
      <xdr:row>14</xdr:row>
      <xdr:rowOff>121960</xdr:rowOff>
    </xdr:from>
    <xdr:ext cx="2028825" cy="622854"/>
    <xdr:sp macro="" textlink="">
      <xdr:nvSpPr>
        <xdr:cNvPr id="2" name="四角形吹き出し 1">
          <a:extLst>
            <a:ext uri="{FF2B5EF4-FFF2-40B4-BE49-F238E27FC236}">
              <a16:creationId xmlns:a16="http://schemas.microsoft.com/office/drawing/2014/main" id="{49B1C40B-86E0-4F6B-A2DA-0FF4FB350F31}"/>
            </a:ext>
          </a:extLst>
        </xdr:cNvPr>
        <xdr:cNvSpPr/>
      </xdr:nvSpPr>
      <xdr:spPr bwMode="auto">
        <a:xfrm>
          <a:off x="5000625" y="3412848"/>
          <a:ext cx="202882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6</xdr:col>
      <xdr:colOff>485775</xdr:colOff>
      <xdr:row>7</xdr:row>
      <xdr:rowOff>190501</xdr:rowOff>
    </xdr:from>
    <xdr:to>
      <xdr:col>9</xdr:col>
      <xdr:colOff>9525</xdr:colOff>
      <xdr:row>9</xdr:row>
      <xdr:rowOff>47625</xdr:rowOff>
    </xdr:to>
    <xdr:sp macro="" textlink="">
      <xdr:nvSpPr>
        <xdr:cNvPr id="3" name="楕円 2">
          <a:extLst>
            <a:ext uri="{FF2B5EF4-FFF2-40B4-BE49-F238E27FC236}">
              <a16:creationId xmlns:a16="http://schemas.microsoft.com/office/drawing/2014/main" id="{C26A9083-E5C0-4EC5-800E-244A2491DE4E}"/>
            </a:ext>
          </a:extLst>
        </xdr:cNvPr>
        <xdr:cNvSpPr/>
      </xdr:nvSpPr>
      <xdr:spPr bwMode="auto">
        <a:xfrm>
          <a:off x="7324726" y="1847851"/>
          <a:ext cx="738187" cy="361949"/>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619125</xdr:colOff>
      <xdr:row>40</xdr:row>
      <xdr:rowOff>168381</xdr:rowOff>
    </xdr:from>
    <xdr:ext cx="2876549" cy="806237"/>
    <xdr:sp macro="" textlink="">
      <xdr:nvSpPr>
        <xdr:cNvPr id="4" name="四角形吹き出し 3">
          <a:extLst>
            <a:ext uri="{FF2B5EF4-FFF2-40B4-BE49-F238E27FC236}">
              <a16:creationId xmlns:a16="http://schemas.microsoft.com/office/drawing/2014/main" id="{BC0657DF-0101-417C-B0CF-7613DB91DE7C}"/>
            </a:ext>
          </a:extLst>
        </xdr:cNvPr>
        <xdr:cNvSpPr/>
      </xdr:nvSpPr>
      <xdr:spPr bwMode="auto">
        <a:xfrm>
          <a:off x="4314825" y="9779106"/>
          <a:ext cx="2876549" cy="806237"/>
        </a:xfrm>
        <a:prstGeom prst="wedgeRectCallout">
          <a:avLst>
            <a:gd name="adj1" fmla="val 68852"/>
            <a:gd name="adj2" fmla="val -123545"/>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４を採用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６は採用しない）</a:t>
          </a:r>
        </a:p>
      </xdr:txBody>
    </xdr:sp>
    <xdr:clientData/>
  </xdr:oneCellAnchor>
  <xdr:twoCellAnchor>
    <xdr:from>
      <xdr:col>8</xdr:col>
      <xdr:colOff>19050</xdr:colOff>
      <xdr:row>36</xdr:row>
      <xdr:rowOff>76200</xdr:rowOff>
    </xdr:from>
    <xdr:to>
      <xdr:col>9</xdr:col>
      <xdr:colOff>638175</xdr:colOff>
      <xdr:row>39</xdr:row>
      <xdr:rowOff>9525</xdr:rowOff>
    </xdr:to>
    <xdr:sp macro="" textlink="">
      <xdr:nvSpPr>
        <xdr:cNvPr id="5" name="楕円 4">
          <a:extLst>
            <a:ext uri="{FF2B5EF4-FFF2-40B4-BE49-F238E27FC236}">
              <a16:creationId xmlns:a16="http://schemas.microsoft.com/office/drawing/2014/main" id="{F7309B1D-DD8B-4EB5-94AA-0A6670146B13}"/>
            </a:ext>
          </a:extLst>
        </xdr:cNvPr>
        <xdr:cNvSpPr/>
      </xdr:nvSpPr>
      <xdr:spPr bwMode="auto">
        <a:xfrm>
          <a:off x="7672388" y="8677275"/>
          <a:ext cx="1019175" cy="690563"/>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2</xdr:col>
      <xdr:colOff>95249</xdr:colOff>
      <xdr:row>30</xdr:row>
      <xdr:rowOff>96972</xdr:rowOff>
    </xdr:from>
    <xdr:ext cx="4876801" cy="1488908"/>
    <xdr:sp macro="" textlink="">
      <xdr:nvSpPr>
        <xdr:cNvPr id="6" name="角丸四角形吹き出し 5">
          <a:extLst>
            <a:ext uri="{FF2B5EF4-FFF2-40B4-BE49-F238E27FC236}">
              <a16:creationId xmlns:a16="http://schemas.microsoft.com/office/drawing/2014/main" id="{11DB3299-2F37-4592-8D97-EA4005F723AE}"/>
            </a:ext>
          </a:extLst>
        </xdr:cNvPr>
        <xdr:cNvSpPr/>
      </xdr:nvSpPr>
      <xdr:spPr bwMode="auto">
        <a:xfrm>
          <a:off x="1933574" y="7216910"/>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R3.6.25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R2.6.25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R2.7.30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R2.6.25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R2.7.28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R2.7.15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R2.7.20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409575</xdr:colOff>
      <xdr:row>28</xdr:row>
      <xdr:rowOff>180975</xdr:rowOff>
    </xdr:from>
    <xdr:to>
      <xdr:col>8</xdr:col>
      <xdr:colOff>38099</xdr:colOff>
      <xdr:row>30</xdr:row>
      <xdr:rowOff>66675</xdr:rowOff>
    </xdr:to>
    <xdr:sp macro="" textlink="">
      <xdr:nvSpPr>
        <xdr:cNvPr id="7" name="楕円 6">
          <a:extLst>
            <a:ext uri="{FF2B5EF4-FFF2-40B4-BE49-F238E27FC236}">
              <a16:creationId xmlns:a16="http://schemas.microsoft.com/office/drawing/2014/main" id="{83A8920B-DE62-4969-82AE-59B6D4BA7B79}"/>
            </a:ext>
          </a:extLst>
        </xdr:cNvPr>
        <xdr:cNvSpPr/>
      </xdr:nvSpPr>
      <xdr:spPr bwMode="auto">
        <a:xfrm>
          <a:off x="7262813" y="6800850"/>
          <a:ext cx="428624" cy="385763"/>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7</xdr:col>
      <xdr:colOff>35758</xdr:colOff>
      <xdr:row>1</xdr:row>
      <xdr:rowOff>9525</xdr:rowOff>
    </xdr:from>
    <xdr:ext cx="957185" cy="425822"/>
    <xdr:sp macro="" textlink="">
      <xdr:nvSpPr>
        <xdr:cNvPr id="8" name="テキスト ボックス 7">
          <a:extLst>
            <a:ext uri="{FF2B5EF4-FFF2-40B4-BE49-F238E27FC236}">
              <a16:creationId xmlns:a16="http://schemas.microsoft.com/office/drawing/2014/main" id="{9377630B-6316-45AB-BB82-FA07BEF62325}"/>
            </a:ext>
          </a:extLst>
        </xdr:cNvPr>
        <xdr:cNvSpPr txBox="1"/>
      </xdr:nvSpPr>
      <xdr:spPr>
        <a:xfrm>
          <a:off x="7360483" y="219075"/>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9</xdr:col>
      <xdr:colOff>123824</xdr:colOff>
      <xdr:row>2</xdr:row>
      <xdr:rowOff>123825</xdr:rowOff>
    </xdr:from>
    <xdr:to>
      <xdr:col>11</xdr:col>
      <xdr:colOff>819149</xdr:colOff>
      <xdr:row>5</xdr:row>
      <xdr:rowOff>19050</xdr:rowOff>
    </xdr:to>
    <xdr:sp macro="" textlink="">
      <xdr:nvSpPr>
        <xdr:cNvPr id="9" name="円形吹き出し 8">
          <a:extLst>
            <a:ext uri="{FF2B5EF4-FFF2-40B4-BE49-F238E27FC236}">
              <a16:creationId xmlns:a16="http://schemas.microsoft.com/office/drawing/2014/main" id="{D2FF1DD4-F1C4-4F30-B442-85A14AC0EC8A}"/>
            </a:ext>
          </a:extLst>
        </xdr:cNvPr>
        <xdr:cNvSpPr/>
      </xdr:nvSpPr>
      <xdr:spPr bwMode="auto">
        <a:xfrm>
          <a:off x="8177212" y="647700"/>
          <a:ext cx="1385888" cy="590550"/>
        </a:xfrm>
        <a:prstGeom prst="wedgeEllipseCallout">
          <a:avLst>
            <a:gd name="adj1" fmla="val -14211"/>
            <a:gd name="adj2" fmla="val 78893"/>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1238250</xdr:colOff>
      <xdr:row>2</xdr:row>
      <xdr:rowOff>98016</xdr:rowOff>
    </xdr:from>
    <xdr:ext cx="2847975" cy="549928"/>
    <xdr:sp macro="" textlink="">
      <xdr:nvSpPr>
        <xdr:cNvPr id="10" name="角丸四角形吹き出し 9">
          <a:extLst>
            <a:ext uri="{FF2B5EF4-FFF2-40B4-BE49-F238E27FC236}">
              <a16:creationId xmlns:a16="http://schemas.microsoft.com/office/drawing/2014/main" id="{B257E716-D67D-4ED8-B8B1-27101616D2DE}"/>
            </a:ext>
          </a:extLst>
        </xdr:cNvPr>
        <xdr:cNvSpPr/>
      </xdr:nvSpPr>
      <xdr:spPr bwMode="auto">
        <a:xfrm>
          <a:off x="4933950" y="621891"/>
          <a:ext cx="2847975" cy="549928"/>
        </a:xfrm>
        <a:prstGeom prst="wedgeRoundRectCallout">
          <a:avLst>
            <a:gd name="adj1" fmla="val 46402"/>
            <a:gd name="adj2" fmla="val 156404"/>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8</xdr:col>
      <xdr:colOff>0</xdr:colOff>
      <xdr:row>12</xdr:row>
      <xdr:rowOff>200024</xdr:rowOff>
    </xdr:from>
    <xdr:to>
      <xdr:col>9</xdr:col>
      <xdr:colOff>533400</xdr:colOff>
      <xdr:row>15</xdr:row>
      <xdr:rowOff>9524</xdr:rowOff>
    </xdr:to>
    <xdr:sp macro="" textlink="">
      <xdr:nvSpPr>
        <xdr:cNvPr id="11" name="楕円 10">
          <a:extLst>
            <a:ext uri="{FF2B5EF4-FFF2-40B4-BE49-F238E27FC236}">
              <a16:creationId xmlns:a16="http://schemas.microsoft.com/office/drawing/2014/main" id="{D07AFAE8-E897-4BC4-9D69-9469CFBA4015}"/>
            </a:ext>
          </a:extLst>
        </xdr:cNvPr>
        <xdr:cNvSpPr/>
      </xdr:nvSpPr>
      <xdr:spPr bwMode="auto">
        <a:xfrm>
          <a:off x="7653338" y="3052762"/>
          <a:ext cx="933450" cy="46672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104775</xdr:colOff>
      <xdr:row>53</xdr:row>
      <xdr:rowOff>75212</xdr:rowOff>
    </xdr:from>
    <xdr:ext cx="8067675" cy="992579"/>
    <xdr:sp macro="" textlink="">
      <xdr:nvSpPr>
        <xdr:cNvPr id="12" name="テキスト ボックス 11">
          <a:extLst>
            <a:ext uri="{FF2B5EF4-FFF2-40B4-BE49-F238E27FC236}">
              <a16:creationId xmlns:a16="http://schemas.microsoft.com/office/drawing/2014/main" id="{06D5036A-9F3A-477F-90E5-267C9D1D25E6}"/>
            </a:ext>
          </a:extLst>
        </xdr:cNvPr>
        <xdr:cNvSpPr txBox="1"/>
      </xdr:nvSpPr>
      <xdr:spPr>
        <a:xfrm>
          <a:off x="338138" y="12933962"/>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twoCellAnchor>
    <xdr:from>
      <xdr:col>7</xdr:col>
      <xdr:colOff>285750</xdr:colOff>
      <xdr:row>65</xdr:row>
      <xdr:rowOff>238126</xdr:rowOff>
    </xdr:from>
    <xdr:to>
      <xdr:col>9</xdr:col>
      <xdr:colOff>552450</xdr:colOff>
      <xdr:row>67</xdr:row>
      <xdr:rowOff>28576</xdr:rowOff>
    </xdr:to>
    <xdr:sp macro="" textlink="">
      <xdr:nvSpPr>
        <xdr:cNvPr id="13" name="楕円 12">
          <a:extLst>
            <a:ext uri="{FF2B5EF4-FFF2-40B4-BE49-F238E27FC236}">
              <a16:creationId xmlns:a16="http://schemas.microsoft.com/office/drawing/2014/main" id="{0385CD36-066E-4008-BCA9-6DEDE543C168}"/>
            </a:ext>
          </a:extLst>
        </xdr:cNvPr>
        <xdr:cNvSpPr/>
      </xdr:nvSpPr>
      <xdr:spPr bwMode="auto">
        <a:xfrm>
          <a:off x="7610475" y="15916276"/>
          <a:ext cx="995363" cy="423863"/>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457200</xdr:colOff>
      <xdr:row>63</xdr:row>
      <xdr:rowOff>74335</xdr:rowOff>
    </xdr:from>
    <xdr:ext cx="2876549" cy="622854"/>
    <xdr:sp macro="" textlink="">
      <xdr:nvSpPr>
        <xdr:cNvPr id="14" name="四角形吹き出し 13">
          <a:extLst>
            <a:ext uri="{FF2B5EF4-FFF2-40B4-BE49-F238E27FC236}">
              <a16:creationId xmlns:a16="http://schemas.microsoft.com/office/drawing/2014/main" id="{E25D5D8F-6C85-4BA1-B072-1C9B9CC10C62}"/>
            </a:ext>
          </a:extLst>
        </xdr:cNvPr>
        <xdr:cNvSpPr/>
      </xdr:nvSpPr>
      <xdr:spPr bwMode="auto">
        <a:xfrm>
          <a:off x="4152900" y="15314335"/>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２は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０に修正され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176350"/>
          <a:ext cx="5332968" cy="306512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6"/>
  <sheetViews>
    <sheetView tabSelected="1" view="pageBreakPreview" zoomScale="90" zoomScaleNormal="100" zoomScaleSheetLayoutView="90" workbookViewId="0">
      <selection activeCell="C15" sqref="C15:J15"/>
    </sheetView>
  </sheetViews>
  <sheetFormatPr defaultColWidth="9" defaultRowHeight="16.5" customHeight="1" x14ac:dyDescent="0.25"/>
  <cols>
    <col min="1" max="1" width="3.265625" style="10" customWidth="1"/>
    <col min="2" max="2" width="30.59765625" style="10" customWidth="1"/>
    <col min="3" max="3" width="2.265625" style="10" customWidth="1"/>
    <col min="4" max="4" width="35.59765625" style="10" customWidth="1"/>
    <col min="5" max="5" width="25.59765625" style="10" customWidth="1"/>
    <col min="6" max="6" width="20.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0" s="97" customFormat="1" ht="18.75" customHeight="1" x14ac:dyDescent="0.25">
      <c r="A1" s="96"/>
      <c r="F1" s="185" t="s">
        <v>69</v>
      </c>
      <c r="G1" s="185"/>
      <c r="H1" s="185"/>
      <c r="I1" s="185"/>
      <c r="J1" s="185"/>
    </row>
    <row r="2" spans="1:10" s="97" customFormat="1" ht="18.75" customHeight="1" x14ac:dyDescent="0.25">
      <c r="A2" s="96"/>
      <c r="G2" s="98"/>
      <c r="H2" s="98"/>
      <c r="I2" s="98"/>
      <c r="J2" s="98"/>
    </row>
    <row r="3" spans="1:10" s="97" customFormat="1" ht="20.100000000000001" customHeight="1" x14ac:dyDescent="0.25">
      <c r="A3" s="279" t="s">
        <v>163</v>
      </c>
      <c r="B3" s="279"/>
      <c r="C3" s="279"/>
      <c r="D3" s="279"/>
    </row>
    <row r="4" spans="1:10" s="97" customFormat="1" ht="20.100000000000001" customHeight="1" x14ac:dyDescent="0.25">
      <c r="A4" s="99"/>
      <c r="B4" s="99"/>
      <c r="C4" s="99"/>
      <c r="D4" s="99"/>
    </row>
    <row r="5" spans="1:10" s="97" customFormat="1" ht="20.100000000000001" customHeight="1" x14ac:dyDescent="0.25">
      <c r="A5" s="96"/>
      <c r="C5" s="98"/>
      <c r="D5" s="98"/>
      <c r="E5" s="100" t="s">
        <v>12</v>
      </c>
      <c r="F5" s="228"/>
      <c r="G5" s="228"/>
      <c r="H5" s="228"/>
      <c r="I5" s="228"/>
      <c r="J5" s="228"/>
    </row>
    <row r="6" spans="1:10" s="97" customFormat="1" ht="20.100000000000001" customHeight="1" x14ac:dyDescent="0.25">
      <c r="A6" s="96"/>
      <c r="C6" s="98"/>
      <c r="D6" s="98"/>
      <c r="E6" s="100" t="s">
        <v>6</v>
      </c>
      <c r="F6" s="284"/>
      <c r="G6" s="284"/>
      <c r="H6" s="284"/>
      <c r="I6" s="284"/>
      <c r="J6" s="284"/>
    </row>
    <row r="7" spans="1:10" s="97" customFormat="1" ht="20.100000000000001" customHeight="1" x14ac:dyDescent="0.25">
      <c r="A7" s="96"/>
      <c r="C7" s="96"/>
      <c r="D7" s="98"/>
      <c r="E7" s="100" t="s">
        <v>14</v>
      </c>
      <c r="F7" s="228"/>
      <c r="G7" s="228"/>
      <c r="H7" s="228"/>
      <c r="I7" s="228"/>
      <c r="J7" s="228"/>
    </row>
    <row r="8" spans="1:10" s="97" customFormat="1" ht="20.100000000000001" customHeight="1" x14ac:dyDescent="0.25">
      <c r="A8" s="96"/>
      <c r="C8" s="96"/>
      <c r="D8" s="98"/>
      <c r="E8" s="100" t="s">
        <v>81</v>
      </c>
      <c r="F8" s="228"/>
      <c r="G8" s="228"/>
      <c r="H8" s="228"/>
      <c r="I8" s="228"/>
      <c r="J8" s="96"/>
    </row>
    <row r="9" spans="1:10" s="97" customFormat="1" ht="20.100000000000001" customHeight="1" x14ac:dyDescent="0.25">
      <c r="A9" s="96"/>
      <c r="C9" s="101"/>
      <c r="E9" s="100" t="s">
        <v>22</v>
      </c>
      <c r="F9" s="228"/>
      <c r="G9" s="228"/>
      <c r="H9" s="228"/>
      <c r="I9" s="228"/>
      <c r="J9" s="96"/>
    </row>
    <row r="10" spans="1:10" s="97" customFormat="1" ht="12.75" x14ac:dyDescent="0.25">
      <c r="A10" s="96"/>
    </row>
    <row r="11" spans="1:10" s="97" customFormat="1" ht="12.75" x14ac:dyDescent="0.25">
      <c r="A11" s="96"/>
    </row>
    <row r="12" spans="1:10" s="97" customFormat="1" ht="12.75" x14ac:dyDescent="0.25">
      <c r="A12" s="96"/>
    </row>
    <row r="13" spans="1:10" s="97" customFormat="1" ht="13.15" thickBot="1" x14ac:dyDescent="0.3">
      <c r="A13" s="96"/>
    </row>
    <row r="14" spans="1:10" s="97" customFormat="1" ht="30" customHeight="1" thickBot="1" x14ac:dyDescent="0.3">
      <c r="A14" s="249" t="s">
        <v>71</v>
      </c>
      <c r="B14" s="250"/>
      <c r="C14" s="251" t="s">
        <v>182</v>
      </c>
      <c r="D14" s="252"/>
      <c r="E14" s="252"/>
      <c r="F14" s="252"/>
      <c r="G14" s="252"/>
      <c r="H14" s="252"/>
      <c r="I14" s="252"/>
      <c r="J14" s="253"/>
    </row>
    <row r="15" spans="1:10" s="97" customFormat="1" ht="30" customHeight="1" thickBot="1" x14ac:dyDescent="0.3">
      <c r="A15" s="249" t="s">
        <v>70</v>
      </c>
      <c r="B15" s="250"/>
      <c r="C15" s="251" t="s">
        <v>180</v>
      </c>
      <c r="D15" s="252"/>
      <c r="E15" s="252"/>
      <c r="F15" s="252"/>
      <c r="G15" s="252"/>
      <c r="H15" s="252"/>
      <c r="I15" s="252"/>
      <c r="J15" s="253"/>
    </row>
    <row r="16" spans="1:10" s="97" customFormat="1" ht="14.65" thickBot="1" x14ac:dyDescent="0.3">
      <c r="A16" s="102"/>
      <c r="B16" s="103"/>
      <c r="C16" s="103"/>
      <c r="D16" s="103"/>
      <c r="E16" s="103"/>
      <c r="F16" s="103"/>
    </row>
    <row r="17" spans="1:10" s="102" customFormat="1" ht="30" customHeight="1" thickBot="1" x14ac:dyDescent="0.3">
      <c r="A17" s="254" t="s">
        <v>7</v>
      </c>
      <c r="B17" s="255"/>
      <c r="C17" s="255"/>
      <c r="D17" s="256"/>
      <c r="E17" s="260" t="s">
        <v>72</v>
      </c>
      <c r="F17" s="255"/>
      <c r="G17" s="255"/>
      <c r="H17" s="256"/>
      <c r="I17" s="260" t="s">
        <v>17</v>
      </c>
      <c r="J17" s="267"/>
    </row>
    <row r="18" spans="1:10" s="97" customFormat="1" ht="30" customHeight="1" x14ac:dyDescent="0.25">
      <c r="A18" s="257"/>
      <c r="B18" s="258"/>
      <c r="C18" s="258"/>
      <c r="D18" s="259"/>
      <c r="E18" s="264"/>
      <c r="F18" s="265"/>
      <c r="G18" s="265"/>
      <c r="H18" s="266"/>
      <c r="I18" s="268"/>
      <c r="J18" s="269"/>
    </row>
    <row r="19" spans="1:10" s="97" customFormat="1" ht="30" customHeight="1" x14ac:dyDescent="0.25">
      <c r="A19" s="245"/>
      <c r="B19" s="246"/>
      <c r="C19" s="246"/>
      <c r="D19" s="247"/>
      <c r="E19" s="239"/>
      <c r="F19" s="240"/>
      <c r="G19" s="240"/>
      <c r="H19" s="241"/>
      <c r="I19" s="270"/>
      <c r="J19" s="271"/>
    </row>
    <row r="20" spans="1:10" s="97" customFormat="1" ht="30" customHeight="1" x14ac:dyDescent="0.25">
      <c r="A20" s="245"/>
      <c r="B20" s="246"/>
      <c r="C20" s="246"/>
      <c r="D20" s="247"/>
      <c r="E20" s="239"/>
      <c r="F20" s="240"/>
      <c r="G20" s="240"/>
      <c r="H20" s="241"/>
      <c r="I20" s="270"/>
      <c r="J20" s="271"/>
    </row>
    <row r="21" spans="1:10" s="97" customFormat="1" ht="30" customHeight="1" x14ac:dyDescent="0.25">
      <c r="A21" s="245"/>
      <c r="B21" s="246"/>
      <c r="C21" s="246"/>
      <c r="D21" s="247"/>
      <c r="E21" s="239"/>
      <c r="F21" s="240"/>
      <c r="G21" s="240"/>
      <c r="H21" s="241"/>
      <c r="I21" s="270"/>
      <c r="J21" s="271"/>
    </row>
    <row r="22" spans="1:10" s="97" customFormat="1" ht="30" customHeight="1" x14ac:dyDescent="0.25">
      <c r="A22" s="245"/>
      <c r="B22" s="246"/>
      <c r="C22" s="246"/>
      <c r="D22" s="247"/>
      <c r="E22" s="239"/>
      <c r="F22" s="240"/>
      <c r="G22" s="240"/>
      <c r="H22" s="241"/>
      <c r="I22" s="270"/>
      <c r="J22" s="271"/>
    </row>
    <row r="23" spans="1:10" s="97" customFormat="1" ht="30" customHeight="1" x14ac:dyDescent="0.25">
      <c r="A23" s="245"/>
      <c r="B23" s="246"/>
      <c r="C23" s="246"/>
      <c r="D23" s="247"/>
      <c r="E23" s="239"/>
      <c r="F23" s="240"/>
      <c r="G23" s="240"/>
      <c r="H23" s="241"/>
      <c r="I23" s="270"/>
      <c r="J23" s="271"/>
    </row>
    <row r="24" spans="1:10" s="97" customFormat="1" ht="30" customHeight="1" x14ac:dyDescent="0.25">
      <c r="A24" s="245"/>
      <c r="B24" s="246"/>
      <c r="C24" s="246"/>
      <c r="D24" s="247"/>
      <c r="E24" s="239"/>
      <c r="F24" s="240"/>
      <c r="G24" s="240"/>
      <c r="H24" s="241"/>
      <c r="I24" s="270"/>
      <c r="J24" s="271"/>
    </row>
    <row r="25" spans="1:10" s="97" customFormat="1" ht="30" customHeight="1" x14ac:dyDescent="0.25">
      <c r="A25" s="245"/>
      <c r="B25" s="246"/>
      <c r="C25" s="246"/>
      <c r="D25" s="247"/>
      <c r="E25" s="239"/>
      <c r="F25" s="240"/>
      <c r="G25" s="240"/>
      <c r="H25" s="241"/>
      <c r="I25" s="270"/>
      <c r="J25" s="271"/>
    </row>
    <row r="26" spans="1:10" s="97" customFormat="1" ht="30" customHeight="1" x14ac:dyDescent="0.25">
      <c r="A26" s="245"/>
      <c r="B26" s="246"/>
      <c r="C26" s="246"/>
      <c r="D26" s="247"/>
      <c r="E26" s="239"/>
      <c r="F26" s="240"/>
      <c r="G26" s="240"/>
      <c r="H26" s="241"/>
      <c r="I26" s="270"/>
      <c r="J26" s="271"/>
    </row>
    <row r="27" spans="1:10" s="97" customFormat="1" ht="30" customHeight="1" x14ac:dyDescent="0.25">
      <c r="A27" s="245"/>
      <c r="B27" s="246"/>
      <c r="C27" s="246"/>
      <c r="D27" s="247"/>
      <c r="E27" s="239"/>
      <c r="F27" s="240"/>
      <c r="G27" s="240"/>
      <c r="H27" s="241"/>
      <c r="I27" s="270"/>
      <c r="J27" s="271"/>
    </row>
    <row r="28" spans="1:10" s="97" customFormat="1" ht="30" customHeight="1" x14ac:dyDescent="0.25">
      <c r="A28" s="245"/>
      <c r="B28" s="246"/>
      <c r="C28" s="246"/>
      <c r="D28" s="247"/>
      <c r="E28" s="239"/>
      <c r="F28" s="240"/>
      <c r="G28" s="240"/>
      <c r="H28" s="241"/>
      <c r="I28" s="270"/>
      <c r="J28" s="271"/>
    </row>
    <row r="29" spans="1:10" s="97" customFormat="1" ht="30" customHeight="1" x14ac:dyDescent="0.25">
      <c r="A29" s="245"/>
      <c r="B29" s="246"/>
      <c r="C29" s="246"/>
      <c r="D29" s="247"/>
      <c r="E29" s="239"/>
      <c r="F29" s="240"/>
      <c r="G29" s="240"/>
      <c r="H29" s="241"/>
      <c r="I29" s="270"/>
      <c r="J29" s="271"/>
    </row>
    <row r="30" spans="1:10" s="97" customFormat="1" ht="30" customHeight="1" x14ac:dyDescent="0.25">
      <c r="A30" s="245"/>
      <c r="B30" s="246"/>
      <c r="C30" s="246"/>
      <c r="D30" s="247"/>
      <c r="E30" s="239"/>
      <c r="F30" s="240"/>
      <c r="G30" s="240"/>
      <c r="H30" s="241"/>
      <c r="I30" s="270"/>
      <c r="J30" s="271"/>
    </row>
    <row r="31" spans="1:10" s="97" customFormat="1" ht="30" customHeight="1" x14ac:dyDescent="0.25">
      <c r="A31" s="245"/>
      <c r="B31" s="246"/>
      <c r="C31" s="246"/>
      <c r="D31" s="247"/>
      <c r="E31" s="239"/>
      <c r="F31" s="240"/>
      <c r="G31" s="240"/>
      <c r="H31" s="241"/>
      <c r="I31" s="270"/>
      <c r="J31" s="271"/>
    </row>
    <row r="32" spans="1:10" s="97" customFormat="1" ht="30" customHeight="1" x14ac:dyDescent="0.25">
      <c r="A32" s="245"/>
      <c r="B32" s="246"/>
      <c r="C32" s="246"/>
      <c r="D32" s="247"/>
      <c r="E32" s="239"/>
      <c r="F32" s="240"/>
      <c r="G32" s="240"/>
      <c r="H32" s="241"/>
      <c r="I32" s="270"/>
      <c r="J32" s="271"/>
    </row>
    <row r="33" spans="1:10" s="97" customFormat="1" ht="30" customHeight="1" x14ac:dyDescent="0.25">
      <c r="A33" s="245"/>
      <c r="B33" s="246"/>
      <c r="C33" s="246"/>
      <c r="D33" s="247"/>
      <c r="E33" s="239"/>
      <c r="F33" s="240"/>
      <c r="G33" s="240"/>
      <c r="H33" s="241"/>
      <c r="I33" s="270"/>
      <c r="J33" s="271"/>
    </row>
    <row r="34" spans="1:10" s="97" customFormat="1" ht="30" customHeight="1" x14ac:dyDescent="0.25">
      <c r="A34" s="245"/>
      <c r="B34" s="246"/>
      <c r="C34" s="246"/>
      <c r="D34" s="247"/>
      <c r="E34" s="239"/>
      <c r="F34" s="240"/>
      <c r="G34" s="240"/>
      <c r="H34" s="241"/>
      <c r="I34" s="270"/>
      <c r="J34" s="271"/>
    </row>
    <row r="35" spans="1:10" s="97" customFormat="1" ht="30" customHeight="1" x14ac:dyDescent="0.25">
      <c r="A35" s="245"/>
      <c r="B35" s="246"/>
      <c r="C35" s="246"/>
      <c r="D35" s="247"/>
      <c r="E35" s="239"/>
      <c r="F35" s="240"/>
      <c r="G35" s="240"/>
      <c r="H35" s="241"/>
      <c r="I35" s="270"/>
      <c r="J35" s="271"/>
    </row>
    <row r="36" spans="1:10" s="97" customFormat="1" ht="30" customHeight="1" x14ac:dyDescent="0.25">
      <c r="A36" s="245"/>
      <c r="B36" s="246"/>
      <c r="C36" s="246"/>
      <c r="D36" s="247"/>
      <c r="E36" s="239"/>
      <c r="F36" s="240"/>
      <c r="G36" s="240"/>
      <c r="H36" s="241"/>
      <c r="I36" s="270"/>
      <c r="J36" s="271"/>
    </row>
    <row r="37" spans="1:10" s="97" customFormat="1" ht="30" customHeight="1" thickBot="1" x14ac:dyDescent="0.3">
      <c r="A37" s="261"/>
      <c r="B37" s="262"/>
      <c r="C37" s="262"/>
      <c r="D37" s="263"/>
      <c r="E37" s="242"/>
      <c r="F37" s="243"/>
      <c r="G37" s="243"/>
      <c r="H37" s="244"/>
      <c r="I37" s="303"/>
      <c r="J37" s="304"/>
    </row>
    <row r="38" spans="1:10" s="97" customFormat="1" ht="30" customHeight="1" x14ac:dyDescent="0.25">
      <c r="A38" s="257" t="s">
        <v>73</v>
      </c>
      <c r="B38" s="258"/>
      <c r="C38" s="258"/>
      <c r="D38" s="259"/>
      <c r="E38" s="291"/>
      <c r="F38" s="292"/>
      <c r="G38" s="292"/>
      <c r="H38" s="293"/>
      <c r="I38" s="275" t="str">
        <f>IF(SUM(I18:J37)=0,"",SUM(I18:J37))</f>
        <v/>
      </c>
      <c r="J38" s="276"/>
    </row>
    <row r="39" spans="1:10" s="97" customFormat="1" ht="30" customHeight="1" x14ac:dyDescent="0.25">
      <c r="A39" s="245" t="s">
        <v>74</v>
      </c>
      <c r="B39" s="246"/>
      <c r="C39" s="246"/>
      <c r="D39" s="247"/>
      <c r="E39" s="239"/>
      <c r="F39" s="240"/>
      <c r="G39" s="240"/>
      <c r="H39" s="241"/>
      <c r="I39" s="277"/>
      <c r="J39" s="278"/>
    </row>
    <row r="40" spans="1:10" s="97" customFormat="1" ht="30" customHeight="1" x14ac:dyDescent="0.25">
      <c r="A40" s="272" t="s">
        <v>75</v>
      </c>
      <c r="B40" s="273"/>
      <c r="C40" s="273"/>
      <c r="D40" s="274"/>
      <c r="E40" s="294">
        <f>E38+E39</f>
        <v>0</v>
      </c>
      <c r="F40" s="295"/>
      <c r="G40" s="295"/>
      <c r="H40" s="296"/>
      <c r="I40" s="277"/>
      <c r="J40" s="278"/>
    </row>
    <row r="41" spans="1:10" s="97" customFormat="1" ht="30" customHeight="1" x14ac:dyDescent="0.25">
      <c r="A41" s="245" t="s">
        <v>76</v>
      </c>
      <c r="B41" s="246"/>
      <c r="C41" s="246"/>
      <c r="D41" s="247"/>
      <c r="E41" s="239"/>
      <c r="F41" s="240"/>
      <c r="G41" s="240"/>
      <c r="H41" s="241"/>
      <c r="I41" s="277"/>
      <c r="J41" s="278"/>
    </row>
    <row r="42" spans="1:10" s="97" customFormat="1" ht="30" customHeight="1" x14ac:dyDescent="0.25">
      <c r="A42" s="272" t="s">
        <v>77</v>
      </c>
      <c r="B42" s="273"/>
      <c r="C42" s="273"/>
      <c r="D42" s="274"/>
      <c r="E42" s="294">
        <f>E40+E41</f>
        <v>0</v>
      </c>
      <c r="F42" s="295"/>
      <c r="G42" s="295"/>
      <c r="H42" s="296"/>
      <c r="I42" s="277"/>
      <c r="J42" s="278"/>
    </row>
    <row r="43" spans="1:10" s="97" customFormat="1" ht="30" customHeight="1" x14ac:dyDescent="0.25">
      <c r="A43" s="245" t="s">
        <v>78</v>
      </c>
      <c r="B43" s="246"/>
      <c r="C43" s="246"/>
      <c r="D43" s="247"/>
      <c r="E43" s="239"/>
      <c r="F43" s="240"/>
      <c r="G43" s="240"/>
      <c r="H43" s="241"/>
      <c r="I43" s="277"/>
      <c r="J43" s="278"/>
    </row>
    <row r="44" spans="1:10" s="97" customFormat="1" ht="30" customHeight="1" x14ac:dyDescent="0.25">
      <c r="A44" s="272" t="s">
        <v>79</v>
      </c>
      <c r="B44" s="273"/>
      <c r="C44" s="273"/>
      <c r="D44" s="274"/>
      <c r="E44" s="294">
        <f>E40+E41+E43</f>
        <v>0</v>
      </c>
      <c r="F44" s="295"/>
      <c r="G44" s="295"/>
      <c r="H44" s="296"/>
      <c r="I44" s="277"/>
      <c r="J44" s="278"/>
    </row>
    <row r="45" spans="1:10" s="97" customFormat="1" ht="30" customHeight="1" thickBot="1" x14ac:dyDescent="0.3">
      <c r="A45" s="285" t="s">
        <v>13</v>
      </c>
      <c r="B45" s="286"/>
      <c r="C45" s="286"/>
      <c r="D45" s="287"/>
      <c r="E45" s="297"/>
      <c r="F45" s="298"/>
      <c r="G45" s="298"/>
      <c r="H45" s="299"/>
      <c r="I45" s="280"/>
      <c r="J45" s="281"/>
    </row>
    <row r="46" spans="1:10" s="97" customFormat="1" ht="30" customHeight="1" thickBot="1" x14ac:dyDescent="0.3">
      <c r="A46" s="288" t="s">
        <v>80</v>
      </c>
      <c r="B46" s="289"/>
      <c r="C46" s="289"/>
      <c r="D46" s="290"/>
      <c r="E46" s="300">
        <f>E42+E43+E45</f>
        <v>0</v>
      </c>
      <c r="F46" s="301"/>
      <c r="G46" s="301"/>
      <c r="H46" s="302"/>
      <c r="I46" s="282"/>
      <c r="J46" s="283"/>
    </row>
    <row r="47" spans="1:10" ht="3.75" customHeight="1" x14ac:dyDescent="0.25"/>
    <row r="48" spans="1:10" ht="24.95" customHeight="1" x14ac:dyDescent="0.25">
      <c r="A48" s="248" t="s">
        <v>25</v>
      </c>
      <c r="B48" s="248"/>
      <c r="C48" s="248"/>
      <c r="D48" s="248"/>
      <c r="E48" s="248"/>
      <c r="F48" s="248"/>
      <c r="G48" s="248"/>
      <c r="H48" s="248"/>
      <c r="I48" s="248"/>
      <c r="J48" s="248"/>
    </row>
    <row r="49" spans="1:14" ht="20.100000000000001" customHeight="1" x14ac:dyDescent="0.25">
      <c r="C49" s="11"/>
      <c r="D49" s="11"/>
      <c r="E49" s="56" t="s">
        <v>26</v>
      </c>
      <c r="F49" s="237" t="str">
        <f>C14</f>
        <v>館之馬場通線築造工事（その３）</v>
      </c>
      <c r="G49" s="237"/>
      <c r="H49" s="237"/>
      <c r="I49" s="237"/>
      <c r="J49" s="237"/>
      <c r="K49" s="57"/>
    </row>
    <row r="50" spans="1:14" ht="20.100000000000001" customHeight="1" x14ac:dyDescent="0.25">
      <c r="E50" s="56" t="s">
        <v>66</v>
      </c>
      <c r="F50" s="238">
        <f>F6</f>
        <v>0</v>
      </c>
      <c r="G50" s="238"/>
      <c r="H50" s="238"/>
      <c r="I50" s="238"/>
      <c r="J50" s="238"/>
      <c r="K50" s="57"/>
    </row>
    <row r="51" spans="1:14" ht="15" customHeight="1" x14ac:dyDescent="0.25">
      <c r="B51" s="10" t="s">
        <v>64</v>
      </c>
      <c r="G51" s="12"/>
      <c r="H51" s="12"/>
    </row>
    <row r="52" spans="1:14" ht="4.5" customHeight="1" x14ac:dyDescent="0.25">
      <c r="A52" s="13"/>
      <c r="B52" s="13"/>
      <c r="C52" s="13"/>
      <c r="D52" s="13"/>
      <c r="E52" s="13"/>
      <c r="F52" s="13"/>
      <c r="G52" s="13"/>
      <c r="H52" s="13"/>
      <c r="I52" s="14"/>
    </row>
    <row r="53" spans="1:14" ht="23.25" customHeight="1" x14ac:dyDescent="0.25">
      <c r="A53" s="186" t="s">
        <v>27</v>
      </c>
      <c r="B53" s="187"/>
      <c r="C53" s="188" t="s">
        <v>28</v>
      </c>
      <c r="D53" s="189"/>
      <c r="E53" s="189"/>
      <c r="F53" s="189"/>
      <c r="G53" s="15" t="s">
        <v>29</v>
      </c>
      <c r="H53" s="190" t="s">
        <v>30</v>
      </c>
      <c r="I53" s="191"/>
      <c r="J53" s="16" t="s">
        <v>31</v>
      </c>
      <c r="K53" s="59"/>
      <c r="M53" s="17" t="s">
        <v>32</v>
      </c>
      <c r="N53" s="17" t="s">
        <v>33</v>
      </c>
    </row>
    <row r="54" spans="1:14" ht="20.100000000000001" customHeight="1" x14ac:dyDescent="0.25">
      <c r="A54" s="193" t="s">
        <v>34</v>
      </c>
      <c r="B54" s="130" t="s">
        <v>171</v>
      </c>
      <c r="C54" s="197" t="s">
        <v>178</v>
      </c>
      <c r="D54" s="198"/>
      <c r="E54" s="199" t="s">
        <v>115</v>
      </c>
      <c r="F54" s="200"/>
      <c r="G54" s="18">
        <v>1.2</v>
      </c>
      <c r="H54" s="47"/>
      <c r="I54" s="133" t="str">
        <f>IF(AND(M54="",M55="",M56=""),"",MAX(M54:M56))</f>
        <v/>
      </c>
      <c r="J54" s="136"/>
      <c r="K54" s="14"/>
      <c r="M54" s="10" t="str">
        <f>IF(H54="","",G54)</f>
        <v/>
      </c>
    </row>
    <row r="55" spans="1:14" ht="20.100000000000001" customHeight="1" x14ac:dyDescent="0.25">
      <c r="A55" s="194"/>
      <c r="B55" s="196"/>
      <c r="C55" s="175"/>
      <c r="D55" s="176"/>
      <c r="E55" s="181" t="s">
        <v>114</v>
      </c>
      <c r="F55" s="182"/>
      <c r="G55" s="19">
        <v>0.6</v>
      </c>
      <c r="H55" s="48"/>
      <c r="I55" s="134"/>
      <c r="J55" s="137"/>
      <c r="K55" s="14"/>
      <c r="M55" s="10" t="str">
        <f>IF(H55="","",G55)</f>
        <v/>
      </c>
      <c r="N55" s="17" t="s">
        <v>35</v>
      </c>
    </row>
    <row r="56" spans="1:14" ht="20.100000000000001" customHeight="1" x14ac:dyDescent="0.25">
      <c r="A56" s="194"/>
      <c r="B56" s="132"/>
      <c r="C56" s="177"/>
      <c r="D56" s="178"/>
      <c r="E56" s="183" t="s">
        <v>113</v>
      </c>
      <c r="F56" s="184"/>
      <c r="G56" s="20">
        <v>0</v>
      </c>
      <c r="H56" s="49"/>
      <c r="I56" s="135"/>
      <c r="J56" s="138"/>
      <c r="K56" s="14"/>
      <c r="M56" s="10" t="str">
        <f>IF(H56="","",G56)</f>
        <v/>
      </c>
    </row>
    <row r="57" spans="1:14" ht="17.25" customHeight="1" x14ac:dyDescent="0.25">
      <c r="A57" s="194"/>
      <c r="B57" s="161" t="s">
        <v>162</v>
      </c>
      <c r="C57" s="153" t="s">
        <v>136</v>
      </c>
      <c r="D57" s="154"/>
      <c r="E57" s="154"/>
      <c r="F57" s="164"/>
      <c r="G57" s="18">
        <v>1.4</v>
      </c>
      <c r="H57" s="47"/>
      <c r="I57" s="133" t="str">
        <f>IF(AND(M57="",M58="",M59="",M60="",M61="",M62="",M63="",M64=""),"",MAX(M57:M64))</f>
        <v/>
      </c>
      <c r="J57" s="136"/>
      <c r="K57" s="14"/>
      <c r="M57" s="10" t="str">
        <f t="shared" ref="M57:M64" si="0">IF(H57="","",G57)</f>
        <v/>
      </c>
    </row>
    <row r="58" spans="1:14" ht="17.25" customHeight="1" x14ac:dyDescent="0.25">
      <c r="A58" s="194"/>
      <c r="B58" s="162"/>
      <c r="C58" s="148" t="s">
        <v>137</v>
      </c>
      <c r="D58" s="149"/>
      <c r="E58" s="149"/>
      <c r="F58" s="150"/>
      <c r="G58" s="19">
        <v>1.3</v>
      </c>
      <c r="H58" s="48"/>
      <c r="I58" s="134"/>
      <c r="J58" s="137"/>
      <c r="K58" s="14"/>
      <c r="M58" s="10" t="str">
        <f t="shared" si="0"/>
        <v/>
      </c>
    </row>
    <row r="59" spans="1:14" ht="17.25" customHeight="1" x14ac:dyDescent="0.25">
      <c r="A59" s="194"/>
      <c r="B59" s="162"/>
      <c r="C59" s="148" t="s">
        <v>138</v>
      </c>
      <c r="D59" s="149"/>
      <c r="E59" s="149"/>
      <c r="F59" s="150"/>
      <c r="G59" s="19">
        <v>1.2</v>
      </c>
      <c r="H59" s="48"/>
      <c r="I59" s="134"/>
      <c r="J59" s="137"/>
      <c r="K59" s="14"/>
      <c r="M59" s="10" t="str">
        <f t="shared" si="0"/>
        <v/>
      </c>
      <c r="N59" s="45">
        <v>1</v>
      </c>
    </row>
    <row r="60" spans="1:14" ht="17.25" customHeight="1" x14ac:dyDescent="0.25">
      <c r="A60" s="194"/>
      <c r="B60" s="162"/>
      <c r="C60" s="148" t="s">
        <v>139</v>
      </c>
      <c r="D60" s="149"/>
      <c r="E60" s="149"/>
      <c r="F60" s="150"/>
      <c r="G60" s="19">
        <v>1</v>
      </c>
      <c r="H60" s="48"/>
      <c r="I60" s="134"/>
      <c r="J60" s="137"/>
      <c r="K60" s="14"/>
      <c r="M60" s="10" t="str">
        <f t="shared" si="0"/>
        <v/>
      </c>
      <c r="N60" s="45">
        <v>2</v>
      </c>
    </row>
    <row r="61" spans="1:14" ht="17.25" customHeight="1" x14ac:dyDescent="0.25">
      <c r="A61" s="194"/>
      <c r="B61" s="162"/>
      <c r="C61" s="148" t="s">
        <v>140</v>
      </c>
      <c r="D61" s="149"/>
      <c r="E61" s="149"/>
      <c r="F61" s="150"/>
      <c r="G61" s="19">
        <v>0.8</v>
      </c>
      <c r="H61" s="48"/>
      <c r="I61" s="134"/>
      <c r="J61" s="137"/>
      <c r="K61" s="14"/>
      <c r="M61" s="10" t="str">
        <f t="shared" si="0"/>
        <v/>
      </c>
      <c r="N61" s="45">
        <v>3</v>
      </c>
    </row>
    <row r="62" spans="1:14" ht="17.25" customHeight="1" x14ac:dyDescent="0.25">
      <c r="A62" s="194"/>
      <c r="B62" s="162"/>
      <c r="C62" s="148" t="s">
        <v>141</v>
      </c>
      <c r="D62" s="149"/>
      <c r="E62" s="149"/>
      <c r="F62" s="150"/>
      <c r="G62" s="19">
        <v>0.6</v>
      </c>
      <c r="H62" s="48"/>
      <c r="I62" s="134"/>
      <c r="J62" s="137"/>
      <c r="K62" s="14"/>
      <c r="M62" s="10" t="str">
        <f t="shared" si="0"/>
        <v/>
      </c>
      <c r="N62" s="45">
        <v>4</v>
      </c>
    </row>
    <row r="63" spans="1:14" ht="17.25" customHeight="1" x14ac:dyDescent="0.25">
      <c r="A63" s="194"/>
      <c r="B63" s="162"/>
      <c r="C63" s="148" t="s">
        <v>142</v>
      </c>
      <c r="D63" s="149"/>
      <c r="E63" s="149"/>
      <c r="F63" s="150"/>
      <c r="G63" s="19">
        <v>0.3</v>
      </c>
      <c r="H63" s="48"/>
      <c r="I63" s="134"/>
      <c r="J63" s="137"/>
      <c r="K63" s="14"/>
      <c r="M63" s="10" t="str">
        <f t="shared" si="0"/>
        <v/>
      </c>
      <c r="N63" s="45">
        <v>5</v>
      </c>
    </row>
    <row r="64" spans="1:14" ht="17.25" customHeight="1" x14ac:dyDescent="0.25">
      <c r="A64" s="194"/>
      <c r="B64" s="163"/>
      <c r="C64" s="173" t="s">
        <v>143</v>
      </c>
      <c r="D64" s="174"/>
      <c r="E64" s="174"/>
      <c r="F64" s="192"/>
      <c r="G64" s="21">
        <v>0</v>
      </c>
      <c r="H64" s="49"/>
      <c r="I64" s="135"/>
      <c r="J64" s="138"/>
      <c r="K64" s="14"/>
      <c r="M64" s="10" t="str">
        <f t="shared" si="0"/>
        <v/>
      </c>
      <c r="N64" s="45">
        <v>6</v>
      </c>
    </row>
    <row r="65" spans="1:14" ht="18.95" customHeight="1" x14ac:dyDescent="0.25">
      <c r="A65" s="194"/>
      <c r="B65" s="130" t="s">
        <v>146</v>
      </c>
      <c r="C65" s="153" t="s">
        <v>36</v>
      </c>
      <c r="D65" s="154"/>
      <c r="E65" s="154"/>
      <c r="F65" s="154"/>
      <c r="G65" s="22">
        <v>0.6</v>
      </c>
      <c r="H65" s="47"/>
      <c r="I65" s="133" t="str">
        <f>IF(AND(M65="",M66=""),"",MAX(M65:M66))</f>
        <v/>
      </c>
      <c r="J65" s="136"/>
      <c r="K65" s="14"/>
      <c r="M65" s="10" t="str">
        <f t="shared" ref="M65:M77" si="1">IF(H65="","",G65)</f>
        <v/>
      </c>
      <c r="N65" s="45">
        <v>7</v>
      </c>
    </row>
    <row r="66" spans="1:14" ht="18.95" customHeight="1" x14ac:dyDescent="0.25">
      <c r="A66" s="194"/>
      <c r="B66" s="132"/>
      <c r="C66" s="173" t="s">
        <v>37</v>
      </c>
      <c r="D66" s="174"/>
      <c r="E66" s="174"/>
      <c r="F66" s="174"/>
      <c r="G66" s="21">
        <v>0</v>
      </c>
      <c r="H66" s="49"/>
      <c r="I66" s="135"/>
      <c r="J66" s="138"/>
      <c r="K66" s="14"/>
      <c r="M66" s="10" t="str">
        <f t="shared" si="1"/>
        <v/>
      </c>
      <c r="N66" s="45">
        <v>8</v>
      </c>
    </row>
    <row r="67" spans="1:14" ht="18.95" customHeight="1" x14ac:dyDescent="0.25">
      <c r="A67" s="194"/>
      <c r="B67" s="171" t="s">
        <v>148</v>
      </c>
      <c r="C67" s="165" t="s">
        <v>122</v>
      </c>
      <c r="D67" s="166"/>
      <c r="E67" s="166"/>
      <c r="F67" s="167"/>
      <c r="G67" s="37">
        <v>0.8</v>
      </c>
      <c r="H67" s="47"/>
      <c r="I67" s="133" t="str">
        <f>IF(AND(M67="",M68="",M69=""),"",MAX(M67:M69))</f>
        <v/>
      </c>
      <c r="J67" s="136"/>
      <c r="K67" s="14"/>
      <c r="M67" s="10" t="str">
        <f>IF(H67="","",G67)</f>
        <v/>
      </c>
      <c r="N67" s="45"/>
    </row>
    <row r="68" spans="1:14" ht="18.95" customHeight="1" x14ac:dyDescent="0.25">
      <c r="A68" s="194"/>
      <c r="B68" s="131"/>
      <c r="C68" s="148" t="s">
        <v>123</v>
      </c>
      <c r="D68" s="149"/>
      <c r="E68" s="149"/>
      <c r="F68" s="150"/>
      <c r="G68" s="19">
        <v>0.4</v>
      </c>
      <c r="H68" s="48"/>
      <c r="I68" s="134"/>
      <c r="J68" s="137"/>
      <c r="K68" s="14"/>
      <c r="M68" s="10" t="str">
        <f>IF(H68="","",G68)</f>
        <v/>
      </c>
      <c r="N68" s="45"/>
    </row>
    <row r="69" spans="1:14" ht="18.95" customHeight="1" x14ac:dyDescent="0.25">
      <c r="A69" s="194"/>
      <c r="B69" s="172"/>
      <c r="C69" s="168" t="s">
        <v>124</v>
      </c>
      <c r="D69" s="169"/>
      <c r="E69" s="169"/>
      <c r="F69" s="170"/>
      <c r="G69" s="37">
        <v>0</v>
      </c>
      <c r="H69" s="49"/>
      <c r="I69" s="135"/>
      <c r="J69" s="138"/>
      <c r="K69" s="14"/>
      <c r="M69" s="10" t="str">
        <f>IF(H69="","",G69)</f>
        <v/>
      </c>
      <c r="N69" s="45"/>
    </row>
    <row r="70" spans="1:14" ht="20.100000000000001" customHeight="1" x14ac:dyDescent="0.25">
      <c r="A70" s="194"/>
      <c r="B70" s="130" t="s">
        <v>147</v>
      </c>
      <c r="C70" s="139" t="s">
        <v>107</v>
      </c>
      <c r="D70" s="140"/>
      <c r="E70" s="140"/>
      <c r="F70" s="141"/>
      <c r="G70" s="18">
        <v>1</v>
      </c>
      <c r="H70" s="47"/>
      <c r="I70" s="133" t="str">
        <f>IF(AND(M70="",M71="",M72="",M73="",M74="",M75=""),"",MAX(M70:M75))</f>
        <v/>
      </c>
      <c r="J70" s="136"/>
      <c r="K70" s="14"/>
      <c r="M70" s="10" t="str">
        <f t="shared" si="1"/>
        <v/>
      </c>
      <c r="N70" s="45">
        <v>9</v>
      </c>
    </row>
    <row r="71" spans="1:14" ht="20.100000000000001" customHeight="1" x14ac:dyDescent="0.25">
      <c r="A71" s="194"/>
      <c r="B71" s="131"/>
      <c r="C71" s="142" t="s">
        <v>108</v>
      </c>
      <c r="D71" s="143"/>
      <c r="E71" s="143"/>
      <c r="F71" s="144"/>
      <c r="G71" s="19">
        <v>0.8</v>
      </c>
      <c r="H71" s="48"/>
      <c r="I71" s="134"/>
      <c r="J71" s="137"/>
      <c r="K71" s="14"/>
      <c r="M71" s="10" t="str">
        <f t="shared" si="1"/>
        <v/>
      </c>
      <c r="N71" s="45">
        <v>10</v>
      </c>
    </row>
    <row r="72" spans="1:14" ht="20.100000000000001" customHeight="1" x14ac:dyDescent="0.25">
      <c r="A72" s="194"/>
      <c r="B72" s="131"/>
      <c r="C72" s="142" t="s">
        <v>109</v>
      </c>
      <c r="D72" s="143"/>
      <c r="E72" s="143"/>
      <c r="F72" s="144"/>
      <c r="G72" s="19">
        <v>0.6</v>
      </c>
      <c r="H72" s="48"/>
      <c r="I72" s="134"/>
      <c r="J72" s="137"/>
      <c r="K72" s="14"/>
      <c r="M72" s="10" t="str">
        <f t="shared" si="1"/>
        <v/>
      </c>
      <c r="N72" s="45">
        <v>11</v>
      </c>
    </row>
    <row r="73" spans="1:14" ht="20.100000000000001" customHeight="1" x14ac:dyDescent="0.25">
      <c r="A73" s="194"/>
      <c r="B73" s="131"/>
      <c r="C73" s="142" t="s">
        <v>110</v>
      </c>
      <c r="D73" s="143"/>
      <c r="E73" s="143"/>
      <c r="F73" s="144"/>
      <c r="G73" s="19">
        <v>0.4</v>
      </c>
      <c r="H73" s="48"/>
      <c r="I73" s="134"/>
      <c r="J73" s="137"/>
      <c r="K73" s="14"/>
      <c r="M73" s="10" t="str">
        <f t="shared" si="1"/>
        <v/>
      </c>
      <c r="N73" s="45">
        <v>12</v>
      </c>
    </row>
    <row r="74" spans="1:14" ht="20.100000000000001" customHeight="1" x14ac:dyDescent="0.25">
      <c r="A74" s="194"/>
      <c r="B74" s="131"/>
      <c r="C74" s="142" t="s">
        <v>111</v>
      </c>
      <c r="D74" s="143"/>
      <c r="E74" s="143"/>
      <c r="F74" s="144"/>
      <c r="G74" s="19">
        <v>0.2</v>
      </c>
      <c r="H74" s="48"/>
      <c r="I74" s="134"/>
      <c r="J74" s="137"/>
      <c r="K74" s="14"/>
      <c r="M74" s="10" t="str">
        <f t="shared" si="1"/>
        <v/>
      </c>
      <c r="N74" s="45"/>
    </row>
    <row r="75" spans="1:14" ht="20.100000000000001" customHeight="1" x14ac:dyDescent="0.25">
      <c r="A75" s="194"/>
      <c r="B75" s="132"/>
      <c r="C75" s="145" t="s">
        <v>112</v>
      </c>
      <c r="D75" s="146"/>
      <c r="E75" s="146"/>
      <c r="F75" s="147"/>
      <c r="G75" s="21">
        <v>0</v>
      </c>
      <c r="H75" s="49"/>
      <c r="I75" s="135"/>
      <c r="J75" s="138"/>
      <c r="K75" s="14"/>
      <c r="M75" s="10" t="str">
        <f t="shared" si="1"/>
        <v/>
      </c>
      <c r="N75" s="45"/>
    </row>
    <row r="76" spans="1:14" ht="19.5" customHeight="1" x14ac:dyDescent="0.25">
      <c r="A76" s="194"/>
      <c r="B76" s="151" t="s">
        <v>149</v>
      </c>
      <c r="C76" s="153" t="s">
        <v>38</v>
      </c>
      <c r="D76" s="154"/>
      <c r="E76" s="154"/>
      <c r="F76" s="154"/>
      <c r="G76" s="23" t="s">
        <v>39</v>
      </c>
      <c r="H76" s="50"/>
      <c r="I76" s="155" t="str">
        <f>IF(AND(M76="",M77=""),"",IF(M76="",M77,M76))</f>
        <v/>
      </c>
      <c r="J76" s="157"/>
      <c r="K76" s="58"/>
      <c r="M76" s="10" t="str">
        <f>IF(H76="","",H76*-0.1)</f>
        <v/>
      </c>
      <c r="N76" s="45"/>
    </row>
    <row r="77" spans="1:14" ht="17.25" customHeight="1" thickBot="1" x14ac:dyDescent="0.3">
      <c r="A77" s="194"/>
      <c r="B77" s="152"/>
      <c r="C77" s="159" t="s">
        <v>40</v>
      </c>
      <c r="D77" s="160"/>
      <c r="E77" s="160"/>
      <c r="F77" s="160"/>
      <c r="G77" s="20" t="s">
        <v>41</v>
      </c>
      <c r="H77" s="51"/>
      <c r="I77" s="156"/>
      <c r="J77" s="158"/>
      <c r="K77" s="58"/>
      <c r="M77" s="10" t="str">
        <f t="shared" si="1"/>
        <v/>
      </c>
    </row>
    <row r="78" spans="1:14" ht="20.100000000000001" customHeight="1" thickTop="1" x14ac:dyDescent="0.25">
      <c r="A78" s="195"/>
      <c r="B78" s="24" t="s">
        <v>42</v>
      </c>
      <c r="C78" s="25"/>
      <c r="D78" s="26"/>
      <c r="E78" s="26"/>
      <c r="F78" s="27"/>
      <c r="G78" s="28">
        <v>5</v>
      </c>
      <c r="H78" s="29"/>
      <c r="I78" s="46">
        <f>SUM(I54:I77)</f>
        <v>0</v>
      </c>
      <c r="J78" s="30"/>
      <c r="K78" s="14"/>
    </row>
    <row r="79" spans="1:14" ht="20.100000000000001" customHeight="1" x14ac:dyDescent="0.25">
      <c r="A79" s="208" t="s">
        <v>43</v>
      </c>
      <c r="B79" s="131" t="s">
        <v>150</v>
      </c>
      <c r="C79" s="197" t="s">
        <v>179</v>
      </c>
      <c r="D79" s="198"/>
      <c r="E79" s="179" t="s">
        <v>116</v>
      </c>
      <c r="F79" s="180"/>
      <c r="G79" s="22">
        <v>0.4</v>
      </c>
      <c r="H79" s="52"/>
      <c r="I79" s="133" t="str">
        <f>IF(AND(M79="",M80="",M81=""),"",MAX(M79:M81))</f>
        <v/>
      </c>
      <c r="J79" s="137"/>
      <c r="K79" s="14"/>
      <c r="M79" s="10" t="str">
        <f t="shared" ref="M79:M113" si="2">IF(H79="","",G79)</f>
        <v/>
      </c>
    </row>
    <row r="80" spans="1:14" ht="20.100000000000001" customHeight="1" x14ac:dyDescent="0.25">
      <c r="A80" s="209"/>
      <c r="B80" s="131"/>
      <c r="C80" s="175"/>
      <c r="D80" s="176"/>
      <c r="E80" s="181" t="s">
        <v>114</v>
      </c>
      <c r="F80" s="182"/>
      <c r="G80" s="19">
        <v>0.2</v>
      </c>
      <c r="H80" s="52"/>
      <c r="I80" s="134"/>
      <c r="J80" s="137"/>
      <c r="K80" s="14"/>
      <c r="M80" s="10" t="str">
        <f t="shared" si="2"/>
        <v/>
      </c>
    </row>
    <row r="81" spans="1:13" ht="20.100000000000001" customHeight="1" x14ac:dyDescent="0.25">
      <c r="A81" s="209"/>
      <c r="B81" s="131"/>
      <c r="C81" s="177"/>
      <c r="D81" s="178"/>
      <c r="E81" s="183" t="s">
        <v>113</v>
      </c>
      <c r="F81" s="184"/>
      <c r="G81" s="20">
        <v>0</v>
      </c>
      <c r="H81" s="49"/>
      <c r="I81" s="135"/>
      <c r="J81" s="138"/>
      <c r="K81" s="14"/>
      <c r="M81" s="10" t="str">
        <f t="shared" si="2"/>
        <v/>
      </c>
    </row>
    <row r="82" spans="1:13" ht="20.100000000000001" customHeight="1" x14ac:dyDescent="0.25">
      <c r="A82" s="209"/>
      <c r="B82" s="211" t="s">
        <v>151</v>
      </c>
      <c r="C82" s="153" t="s">
        <v>144</v>
      </c>
      <c r="D82" s="154"/>
      <c r="E82" s="154"/>
      <c r="F82" s="154"/>
      <c r="G82" s="18">
        <v>0.8</v>
      </c>
      <c r="H82" s="52"/>
      <c r="I82" s="133" t="str">
        <f>IF(AND(M82="",M83="",M84="",M85="",M86=""),"",MAX(M82:M86))</f>
        <v/>
      </c>
      <c r="J82" s="136"/>
      <c r="K82" s="14"/>
      <c r="M82" s="10" t="str">
        <f t="shared" si="2"/>
        <v/>
      </c>
    </row>
    <row r="83" spans="1:13" ht="20.100000000000001" customHeight="1" x14ac:dyDescent="0.25">
      <c r="A83" s="209"/>
      <c r="B83" s="212"/>
      <c r="C83" s="148" t="s">
        <v>139</v>
      </c>
      <c r="D83" s="149"/>
      <c r="E83" s="149"/>
      <c r="F83" s="149"/>
      <c r="G83" s="19">
        <v>0.6</v>
      </c>
      <c r="H83" s="52"/>
      <c r="I83" s="134"/>
      <c r="J83" s="137"/>
      <c r="K83" s="14"/>
      <c r="M83" s="10" t="str">
        <f t="shared" si="2"/>
        <v/>
      </c>
    </row>
    <row r="84" spans="1:13" ht="20.100000000000001" customHeight="1" x14ac:dyDescent="0.25">
      <c r="A84" s="209"/>
      <c r="B84" s="212"/>
      <c r="C84" s="148" t="s">
        <v>140</v>
      </c>
      <c r="D84" s="149"/>
      <c r="E84" s="149"/>
      <c r="F84" s="149"/>
      <c r="G84" s="20">
        <v>0.4</v>
      </c>
      <c r="H84" s="52"/>
      <c r="I84" s="134"/>
      <c r="J84" s="137"/>
      <c r="K84" s="14"/>
      <c r="M84" s="10" t="str">
        <f t="shared" si="2"/>
        <v/>
      </c>
    </row>
    <row r="85" spans="1:13" ht="20.100000000000001" customHeight="1" x14ac:dyDescent="0.25">
      <c r="A85" s="209"/>
      <c r="B85" s="212"/>
      <c r="C85" s="148" t="s">
        <v>141</v>
      </c>
      <c r="D85" s="149"/>
      <c r="E85" s="149"/>
      <c r="F85" s="149"/>
      <c r="G85" s="20">
        <v>0.2</v>
      </c>
      <c r="H85" s="52"/>
      <c r="I85" s="134"/>
      <c r="J85" s="137"/>
      <c r="K85" s="14"/>
      <c r="M85" s="10" t="str">
        <f t="shared" si="2"/>
        <v/>
      </c>
    </row>
    <row r="86" spans="1:13" ht="20.100000000000001" customHeight="1" x14ac:dyDescent="0.25">
      <c r="A86" s="209"/>
      <c r="B86" s="213"/>
      <c r="C86" s="235" t="s">
        <v>104</v>
      </c>
      <c r="D86" s="236"/>
      <c r="E86" s="174"/>
      <c r="F86" s="174"/>
      <c r="G86" s="20">
        <v>0</v>
      </c>
      <c r="H86" s="49"/>
      <c r="I86" s="135"/>
      <c r="J86" s="138"/>
      <c r="K86" s="14"/>
      <c r="M86" s="10" t="str">
        <f t="shared" si="2"/>
        <v/>
      </c>
    </row>
    <row r="87" spans="1:13" ht="20.100000000000001" customHeight="1" x14ac:dyDescent="0.25">
      <c r="A87" s="209"/>
      <c r="B87" s="217" t="s">
        <v>152</v>
      </c>
      <c r="C87" s="123" t="s">
        <v>166</v>
      </c>
      <c r="D87" s="124"/>
      <c r="E87" s="117" t="s">
        <v>167</v>
      </c>
      <c r="F87" s="118"/>
      <c r="G87" s="113">
        <v>0.4</v>
      </c>
      <c r="H87" s="52"/>
      <c r="I87" s="133" t="str">
        <f>IF(AND(M87="",M88="",M89="",M90="",M91=""),"",MAX(M87:M91))</f>
        <v/>
      </c>
      <c r="J87" s="136"/>
      <c r="K87" s="14"/>
      <c r="M87" s="10" t="str">
        <f t="shared" si="2"/>
        <v/>
      </c>
    </row>
    <row r="88" spans="1:13" ht="20.100000000000001" customHeight="1" x14ac:dyDescent="0.25">
      <c r="A88" s="209"/>
      <c r="B88" s="218"/>
      <c r="C88" s="125"/>
      <c r="D88" s="126"/>
      <c r="E88" s="119" t="s">
        <v>168</v>
      </c>
      <c r="F88" s="120"/>
      <c r="G88" s="114">
        <v>0.3</v>
      </c>
      <c r="H88" s="52"/>
      <c r="I88" s="134"/>
      <c r="J88" s="137"/>
      <c r="K88" s="14"/>
      <c r="M88" s="10" t="str">
        <f t="shared" si="2"/>
        <v/>
      </c>
    </row>
    <row r="89" spans="1:13" ht="20.100000000000001" customHeight="1" x14ac:dyDescent="0.25">
      <c r="A89" s="209"/>
      <c r="B89" s="218"/>
      <c r="C89" s="125"/>
      <c r="D89" s="127"/>
      <c r="E89" s="119" t="s">
        <v>169</v>
      </c>
      <c r="F89" s="120"/>
      <c r="G89" s="114">
        <v>0.2</v>
      </c>
      <c r="H89" s="52"/>
      <c r="I89" s="134"/>
      <c r="J89" s="137"/>
      <c r="K89" s="14"/>
      <c r="M89" s="10" t="str">
        <f t="shared" si="2"/>
        <v/>
      </c>
    </row>
    <row r="90" spans="1:13" ht="20.100000000000001" customHeight="1" x14ac:dyDescent="0.25">
      <c r="A90" s="209"/>
      <c r="B90" s="218"/>
      <c r="C90" s="125"/>
      <c r="D90" s="127"/>
      <c r="E90" s="119" t="s">
        <v>170</v>
      </c>
      <c r="F90" s="120"/>
      <c r="G90" s="115">
        <v>0.1</v>
      </c>
      <c r="H90" s="52"/>
      <c r="I90" s="134"/>
      <c r="J90" s="137"/>
      <c r="K90" s="14"/>
      <c r="M90" s="10" t="str">
        <f t="shared" si="2"/>
        <v/>
      </c>
    </row>
    <row r="91" spans="1:13" ht="20.100000000000001" customHeight="1" x14ac:dyDescent="0.25">
      <c r="A91" s="209"/>
      <c r="B91" s="219"/>
      <c r="C91" s="128"/>
      <c r="D91" s="129"/>
      <c r="E91" s="121" t="s">
        <v>124</v>
      </c>
      <c r="F91" s="122"/>
      <c r="G91" s="116">
        <v>0</v>
      </c>
      <c r="H91" s="49"/>
      <c r="I91" s="135"/>
      <c r="J91" s="138"/>
      <c r="K91" s="14"/>
      <c r="M91" s="10" t="str">
        <f t="shared" si="2"/>
        <v/>
      </c>
    </row>
    <row r="92" spans="1:13" ht="20.100000000000001" customHeight="1" x14ac:dyDescent="0.25">
      <c r="A92" s="209"/>
      <c r="B92" s="131" t="s">
        <v>131</v>
      </c>
      <c r="C92" s="175" t="s">
        <v>177</v>
      </c>
      <c r="D92" s="176"/>
      <c r="E92" s="179" t="s">
        <v>165</v>
      </c>
      <c r="F92" s="180"/>
      <c r="G92" s="22">
        <v>0.3</v>
      </c>
      <c r="H92" s="47"/>
      <c r="I92" s="133" t="str">
        <f>IF(AND(M92="",M93="",M94=""),"",MAX(M92:M94))</f>
        <v/>
      </c>
      <c r="J92" s="136"/>
      <c r="K92" s="14"/>
      <c r="M92" s="10" t="str">
        <f t="shared" si="2"/>
        <v/>
      </c>
    </row>
    <row r="93" spans="1:13" ht="20.100000000000001" customHeight="1" x14ac:dyDescent="0.25">
      <c r="A93" s="209"/>
      <c r="B93" s="131"/>
      <c r="C93" s="175"/>
      <c r="D93" s="176"/>
      <c r="E93" s="181" t="s">
        <v>129</v>
      </c>
      <c r="F93" s="182"/>
      <c r="G93" s="19">
        <v>0.2</v>
      </c>
      <c r="H93" s="48"/>
      <c r="I93" s="134"/>
      <c r="J93" s="137"/>
      <c r="K93" s="14"/>
      <c r="M93" s="10" t="str">
        <f t="shared" si="2"/>
        <v/>
      </c>
    </row>
    <row r="94" spans="1:13" ht="20.100000000000001" customHeight="1" x14ac:dyDescent="0.25">
      <c r="A94" s="209"/>
      <c r="B94" s="131"/>
      <c r="C94" s="177"/>
      <c r="D94" s="178"/>
      <c r="E94" s="183" t="s">
        <v>130</v>
      </c>
      <c r="F94" s="184"/>
      <c r="G94" s="20">
        <v>0</v>
      </c>
      <c r="H94" s="49"/>
      <c r="I94" s="135"/>
      <c r="J94" s="138"/>
      <c r="K94" s="14"/>
      <c r="M94" s="10" t="str">
        <f t="shared" si="2"/>
        <v/>
      </c>
    </row>
    <row r="95" spans="1:13" ht="20.100000000000001" customHeight="1" x14ac:dyDescent="0.25">
      <c r="A95" s="209"/>
      <c r="B95" s="211" t="s">
        <v>164</v>
      </c>
      <c r="C95" s="139" t="s">
        <v>106</v>
      </c>
      <c r="D95" s="140"/>
      <c r="E95" s="140"/>
      <c r="F95" s="141"/>
      <c r="G95" s="18">
        <v>0.6</v>
      </c>
      <c r="H95" s="53"/>
      <c r="I95" s="133" t="str">
        <f>IF(AND(M95="",M96="",M97=""),"",MAX(M95:M97))</f>
        <v/>
      </c>
      <c r="J95" s="136"/>
      <c r="K95" s="14"/>
      <c r="M95" s="10" t="str">
        <f t="shared" si="2"/>
        <v/>
      </c>
    </row>
    <row r="96" spans="1:13" ht="20.100000000000001" customHeight="1" x14ac:dyDescent="0.25">
      <c r="A96" s="209"/>
      <c r="B96" s="212"/>
      <c r="C96" s="142" t="s">
        <v>105</v>
      </c>
      <c r="D96" s="143"/>
      <c r="E96" s="143"/>
      <c r="F96" s="144"/>
      <c r="G96" s="19">
        <v>0.3</v>
      </c>
      <c r="H96" s="54"/>
      <c r="I96" s="134"/>
      <c r="J96" s="137"/>
      <c r="K96" s="14"/>
      <c r="M96" s="10" t="str">
        <f t="shared" si="2"/>
        <v/>
      </c>
    </row>
    <row r="97" spans="1:13" ht="20.100000000000001" customHeight="1" thickBot="1" x14ac:dyDescent="0.3">
      <c r="A97" s="209"/>
      <c r="B97" s="214"/>
      <c r="C97" s="168" t="s">
        <v>45</v>
      </c>
      <c r="D97" s="169"/>
      <c r="E97" s="169"/>
      <c r="F97" s="169"/>
      <c r="G97" s="21">
        <v>0</v>
      </c>
      <c r="H97" s="55"/>
      <c r="I97" s="215"/>
      <c r="J97" s="216"/>
      <c r="K97" s="14"/>
      <c r="M97" s="10" t="str">
        <f t="shared" si="2"/>
        <v/>
      </c>
    </row>
    <row r="98" spans="1:13" ht="19.899999999999999" customHeight="1" thickTop="1" x14ac:dyDescent="0.25">
      <c r="A98" s="210"/>
      <c r="B98" s="24" t="s">
        <v>42</v>
      </c>
      <c r="C98" s="25"/>
      <c r="D98" s="26"/>
      <c r="E98" s="26"/>
      <c r="F98" s="27"/>
      <c r="G98" s="28">
        <v>2.5</v>
      </c>
      <c r="H98" s="110"/>
      <c r="I98" s="111">
        <f>SUM(I79:I97)</f>
        <v>0</v>
      </c>
      <c r="J98" s="30"/>
      <c r="K98" s="14"/>
    </row>
    <row r="99" spans="1:13" ht="20.100000000000001" customHeight="1" x14ac:dyDescent="0.25">
      <c r="A99" s="209" t="s">
        <v>161</v>
      </c>
      <c r="B99" s="206" t="s">
        <v>153</v>
      </c>
      <c r="C99" s="220" t="s">
        <v>47</v>
      </c>
      <c r="D99" s="221"/>
      <c r="E99" s="221"/>
      <c r="F99" s="221"/>
      <c r="G99" s="37">
        <v>0.8</v>
      </c>
      <c r="H99" s="52"/>
      <c r="I99" s="134" t="str">
        <f>IF(AND(M99="",M100=""),"",MAX(M99:M100))</f>
        <v/>
      </c>
      <c r="J99" s="137"/>
      <c r="K99" s="14"/>
      <c r="M99" s="10" t="str">
        <f t="shared" si="2"/>
        <v/>
      </c>
    </row>
    <row r="100" spans="1:13" ht="20.100000000000001" customHeight="1" x14ac:dyDescent="0.25">
      <c r="A100" s="209"/>
      <c r="B100" s="207"/>
      <c r="C100" s="173" t="s">
        <v>48</v>
      </c>
      <c r="D100" s="174"/>
      <c r="E100" s="174"/>
      <c r="F100" s="174"/>
      <c r="G100" s="20">
        <v>0</v>
      </c>
      <c r="H100" s="49"/>
      <c r="I100" s="135"/>
      <c r="J100" s="138"/>
      <c r="K100" s="14"/>
      <c r="M100" s="10" t="str">
        <f t="shared" si="2"/>
        <v/>
      </c>
    </row>
    <row r="101" spans="1:13" ht="17.25" customHeight="1" x14ac:dyDescent="0.25">
      <c r="A101" s="209"/>
      <c r="B101" s="222" t="s">
        <v>154</v>
      </c>
      <c r="C101" s="153" t="s">
        <v>50</v>
      </c>
      <c r="D101" s="154"/>
      <c r="E101" s="154"/>
      <c r="F101" s="154"/>
      <c r="G101" s="18">
        <v>0.4</v>
      </c>
      <c r="H101" s="47"/>
      <c r="I101" s="133" t="str">
        <f>IF(AND(M101="",M102="",M103=""),"",MAX(M101:M103))</f>
        <v/>
      </c>
      <c r="J101" s="136"/>
      <c r="K101" s="14"/>
      <c r="M101" s="10" t="str">
        <f t="shared" si="2"/>
        <v/>
      </c>
    </row>
    <row r="102" spans="1:13" ht="32.25" customHeight="1" x14ac:dyDescent="0.25">
      <c r="A102" s="209"/>
      <c r="B102" s="223"/>
      <c r="C102" s="201" t="s">
        <v>51</v>
      </c>
      <c r="D102" s="202"/>
      <c r="E102" s="202"/>
      <c r="F102" s="202"/>
      <c r="G102" s="19">
        <v>0.2</v>
      </c>
      <c r="H102" s="48"/>
      <c r="I102" s="134"/>
      <c r="J102" s="137"/>
      <c r="K102" s="14"/>
      <c r="M102" s="10" t="str">
        <f t="shared" si="2"/>
        <v/>
      </c>
    </row>
    <row r="103" spans="1:13" ht="17.25" customHeight="1" x14ac:dyDescent="0.25">
      <c r="A103" s="209"/>
      <c r="B103" s="224"/>
      <c r="C103" s="173" t="s">
        <v>52</v>
      </c>
      <c r="D103" s="174"/>
      <c r="E103" s="174"/>
      <c r="F103" s="174"/>
      <c r="G103" s="21">
        <v>0</v>
      </c>
      <c r="H103" s="49"/>
      <c r="I103" s="135"/>
      <c r="J103" s="138"/>
      <c r="K103" s="14"/>
      <c r="M103" s="10" t="str">
        <f t="shared" si="2"/>
        <v/>
      </c>
    </row>
    <row r="104" spans="1:13" ht="17.25" customHeight="1" x14ac:dyDescent="0.25">
      <c r="A104" s="209"/>
      <c r="B104" s="203" t="s">
        <v>155</v>
      </c>
      <c r="C104" s="229" t="s">
        <v>181</v>
      </c>
      <c r="D104" s="230"/>
      <c r="E104" s="153" t="s">
        <v>132</v>
      </c>
      <c r="F104" s="154"/>
      <c r="G104" s="18">
        <v>0.3</v>
      </c>
      <c r="H104" s="47"/>
      <c r="I104" s="133" t="str">
        <f>IF(AND(M104="",M105="",M106="",M107=""),"",MAX(M104:M107))</f>
        <v/>
      </c>
      <c r="J104" s="136"/>
      <c r="K104" s="14"/>
      <c r="M104" s="10" t="str">
        <f t="shared" si="2"/>
        <v/>
      </c>
    </row>
    <row r="105" spans="1:13" ht="17.25" customHeight="1" x14ac:dyDescent="0.25">
      <c r="A105" s="209"/>
      <c r="B105" s="204"/>
      <c r="C105" s="231"/>
      <c r="D105" s="232"/>
      <c r="E105" s="148" t="s">
        <v>133</v>
      </c>
      <c r="F105" s="149"/>
      <c r="G105" s="19">
        <v>0.2</v>
      </c>
      <c r="H105" s="48"/>
      <c r="I105" s="134"/>
      <c r="J105" s="137"/>
      <c r="K105" s="14"/>
      <c r="M105" s="10" t="str">
        <f t="shared" si="2"/>
        <v/>
      </c>
    </row>
    <row r="106" spans="1:13" ht="17.25" customHeight="1" x14ac:dyDescent="0.25">
      <c r="A106" s="209"/>
      <c r="B106" s="204"/>
      <c r="C106" s="231"/>
      <c r="D106" s="232"/>
      <c r="E106" s="148" t="s">
        <v>54</v>
      </c>
      <c r="F106" s="149"/>
      <c r="G106" s="37">
        <v>0.1</v>
      </c>
      <c r="H106" s="48"/>
      <c r="I106" s="134"/>
      <c r="J106" s="137"/>
      <c r="K106" s="14"/>
      <c r="M106" s="10" t="str">
        <f t="shared" si="2"/>
        <v/>
      </c>
    </row>
    <row r="107" spans="1:13" ht="17.25" customHeight="1" x14ac:dyDescent="0.25">
      <c r="A107" s="209"/>
      <c r="B107" s="205"/>
      <c r="C107" s="233"/>
      <c r="D107" s="234"/>
      <c r="E107" s="183" t="s">
        <v>55</v>
      </c>
      <c r="F107" s="184"/>
      <c r="G107" s="21">
        <v>0</v>
      </c>
      <c r="H107" s="49"/>
      <c r="I107" s="135"/>
      <c r="J107" s="138"/>
      <c r="K107" s="14"/>
      <c r="M107" s="10" t="str">
        <f t="shared" si="2"/>
        <v/>
      </c>
    </row>
    <row r="108" spans="1:13" ht="17.25" customHeight="1" x14ac:dyDescent="0.25">
      <c r="A108" s="209"/>
      <c r="B108" s="225" t="s">
        <v>56</v>
      </c>
      <c r="C108" s="153" t="s">
        <v>57</v>
      </c>
      <c r="D108" s="154"/>
      <c r="E108" s="154"/>
      <c r="F108" s="154"/>
      <c r="G108" s="18">
        <v>0.5</v>
      </c>
      <c r="H108" s="47"/>
      <c r="I108" s="133" t="str">
        <f>IF(AND(M108="",M109=""),"",MAX(M108:M109))</f>
        <v/>
      </c>
      <c r="J108" s="136"/>
      <c r="K108" s="14"/>
      <c r="M108" s="10" t="str">
        <f t="shared" si="2"/>
        <v/>
      </c>
    </row>
    <row r="109" spans="1:13" ht="17.25" customHeight="1" x14ac:dyDescent="0.25">
      <c r="A109" s="209"/>
      <c r="B109" s="226"/>
      <c r="C109" s="173" t="s">
        <v>58</v>
      </c>
      <c r="D109" s="174"/>
      <c r="E109" s="174"/>
      <c r="F109" s="174"/>
      <c r="G109" s="21">
        <v>0</v>
      </c>
      <c r="H109" s="49"/>
      <c r="I109" s="135"/>
      <c r="J109" s="138"/>
      <c r="K109" s="14"/>
      <c r="M109" s="10" t="str">
        <f t="shared" si="2"/>
        <v/>
      </c>
    </row>
    <row r="110" spans="1:13" ht="17.25" customHeight="1" x14ac:dyDescent="0.25">
      <c r="A110" s="209"/>
      <c r="B110" s="222" t="s">
        <v>157</v>
      </c>
      <c r="C110" s="153" t="s">
        <v>158</v>
      </c>
      <c r="D110" s="154"/>
      <c r="E110" s="154"/>
      <c r="F110" s="154"/>
      <c r="G110" s="18">
        <v>0.4</v>
      </c>
      <c r="H110" s="47"/>
      <c r="I110" s="133" t="str">
        <f>IF(AND(M110="",M111=""),"",MAX(M110:M111))</f>
        <v/>
      </c>
      <c r="J110" s="136"/>
      <c r="K110" s="14"/>
      <c r="M110" s="10" t="str">
        <f t="shared" si="2"/>
        <v/>
      </c>
    </row>
    <row r="111" spans="1:13" ht="17.25" customHeight="1" x14ac:dyDescent="0.25">
      <c r="A111" s="209"/>
      <c r="B111" s="226"/>
      <c r="C111" s="173" t="s">
        <v>159</v>
      </c>
      <c r="D111" s="174"/>
      <c r="E111" s="174"/>
      <c r="F111" s="174"/>
      <c r="G111" s="21">
        <v>0</v>
      </c>
      <c r="H111" s="49"/>
      <c r="I111" s="135"/>
      <c r="J111" s="138"/>
      <c r="K111" s="14"/>
      <c r="M111" s="10" t="str">
        <f t="shared" si="2"/>
        <v/>
      </c>
    </row>
    <row r="112" spans="1:13" ht="17.25" customHeight="1" x14ac:dyDescent="0.25">
      <c r="A112" s="209"/>
      <c r="B112" s="222" t="s">
        <v>160</v>
      </c>
      <c r="C112" s="153" t="s">
        <v>156</v>
      </c>
      <c r="D112" s="154"/>
      <c r="E112" s="154"/>
      <c r="F112" s="154"/>
      <c r="G112" s="18">
        <v>0.1</v>
      </c>
      <c r="H112" s="47"/>
      <c r="I112" s="133" t="str">
        <f>IF(AND(M112="",M113=""),"",MAX(M112:M113))</f>
        <v/>
      </c>
      <c r="J112" s="136"/>
      <c r="K112" s="14"/>
      <c r="M112" s="10" t="str">
        <f t="shared" si="2"/>
        <v/>
      </c>
    </row>
    <row r="113" spans="1:13" ht="17.25" customHeight="1" thickBot="1" x14ac:dyDescent="0.3">
      <c r="A113" s="209"/>
      <c r="B113" s="226"/>
      <c r="C113" s="173" t="s">
        <v>62</v>
      </c>
      <c r="D113" s="174"/>
      <c r="E113" s="174"/>
      <c r="F113" s="174"/>
      <c r="G113" s="21">
        <v>0</v>
      </c>
      <c r="H113" s="51"/>
      <c r="I113" s="215"/>
      <c r="J113" s="138"/>
      <c r="K113" s="14"/>
      <c r="M113" s="10" t="str">
        <f t="shared" si="2"/>
        <v/>
      </c>
    </row>
    <row r="114" spans="1:13" ht="20.100000000000001" customHeight="1" thickTop="1" x14ac:dyDescent="0.25">
      <c r="A114" s="209"/>
      <c r="B114" s="31" t="s">
        <v>42</v>
      </c>
      <c r="C114" s="32"/>
      <c r="D114" s="33"/>
      <c r="E114" s="33"/>
      <c r="F114" s="34"/>
      <c r="G114" s="35">
        <v>2.5</v>
      </c>
      <c r="H114" s="38"/>
      <c r="I114" s="35">
        <f>SUM(I99:I113)</f>
        <v>0</v>
      </c>
      <c r="J114" s="36"/>
      <c r="K114" s="14"/>
    </row>
    <row r="115" spans="1:13" ht="19.899999999999999" customHeight="1" x14ac:dyDescent="0.25">
      <c r="A115" s="39"/>
      <c r="B115" s="227" t="s">
        <v>63</v>
      </c>
      <c r="C115" s="227"/>
      <c r="D115" s="227"/>
      <c r="E115" s="40"/>
      <c r="F115" s="41"/>
      <c r="G115" s="42">
        <v>10</v>
      </c>
      <c r="H115" s="43"/>
      <c r="I115" s="42">
        <f>SUM(I78,I98,I114)</f>
        <v>0</v>
      </c>
      <c r="J115" s="44" t="str">
        <f>IF(J78="","",SUM(J78,J98,J114))</f>
        <v/>
      </c>
    </row>
    <row r="116" spans="1:13" ht="3.75" customHeight="1" x14ac:dyDescent="0.25"/>
    <row r="117" spans="1:13" ht="20.25" customHeight="1" x14ac:dyDescent="0.25"/>
    <row r="118" spans="1:13" ht="20.25" customHeight="1" x14ac:dyDescent="0.25"/>
    <row r="119" spans="1:13" ht="20.25" customHeight="1" x14ac:dyDescent="0.25"/>
    <row r="120" spans="1:13" ht="20.25" customHeight="1" x14ac:dyDescent="0.25"/>
    <row r="121" spans="1:13" ht="20.25" customHeight="1" x14ac:dyDescent="0.25"/>
    <row r="122" spans="1:13" ht="20.25" customHeight="1" x14ac:dyDescent="0.25"/>
    <row r="123" spans="1:13" ht="20.25" customHeight="1" x14ac:dyDescent="0.25"/>
    <row r="124" spans="1:13" ht="20.25" customHeight="1" x14ac:dyDescent="0.25"/>
    <row r="125" spans="1:13" ht="20.25" customHeight="1" x14ac:dyDescent="0.25"/>
    <row r="126" spans="1:13" ht="20.25" customHeight="1" x14ac:dyDescent="0.25"/>
    <row r="127" spans="1:13" ht="20.25" customHeight="1" x14ac:dyDescent="0.25"/>
    <row r="128" spans="1:13" ht="20.25" customHeight="1" x14ac:dyDescent="0.25"/>
    <row r="129" ht="20.25" customHeight="1" x14ac:dyDescent="0.25"/>
    <row r="130" ht="20.25" customHeight="1" x14ac:dyDescent="0.25"/>
    <row r="131" ht="20.25" customHeight="1" x14ac:dyDescent="0.25"/>
    <row r="132" ht="20.25" customHeight="1" x14ac:dyDescent="0.25"/>
    <row r="133" ht="20.25" customHeight="1" x14ac:dyDescent="0.25"/>
    <row r="134" ht="20.25" customHeight="1" x14ac:dyDescent="0.25"/>
    <row r="135" ht="18.75" customHeight="1" x14ac:dyDescent="0.25"/>
    <row r="136" ht="18.75" customHeight="1" x14ac:dyDescent="0.25"/>
  </sheetData>
  <sheetProtection insertRows="0" selectLockedCells="1"/>
  <mergeCells count="225">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 ref="E44:H44"/>
    <mergeCell ref="E45:H45"/>
    <mergeCell ref="E46:H46"/>
    <mergeCell ref="I35:J35"/>
    <mergeCell ref="I36:J36"/>
    <mergeCell ref="I37:J37"/>
    <mergeCell ref="A38:D38"/>
    <mergeCell ref="A39:D39"/>
    <mergeCell ref="A40:D40"/>
    <mergeCell ref="A41:D41"/>
    <mergeCell ref="A42:D42"/>
    <mergeCell ref="A43:D43"/>
    <mergeCell ref="I38:J38"/>
    <mergeCell ref="I39:J39"/>
    <mergeCell ref="I40:J40"/>
    <mergeCell ref="I41:J41"/>
    <mergeCell ref="I42:J42"/>
    <mergeCell ref="I43:J43"/>
    <mergeCell ref="I26:J26"/>
    <mergeCell ref="I27:J27"/>
    <mergeCell ref="I28:J28"/>
    <mergeCell ref="I29:J29"/>
    <mergeCell ref="I30:J30"/>
    <mergeCell ref="I31:J31"/>
    <mergeCell ref="I32:J32"/>
    <mergeCell ref="I33:J33"/>
    <mergeCell ref="I34:J34"/>
    <mergeCell ref="I17:J17"/>
    <mergeCell ref="I18:J18"/>
    <mergeCell ref="I19:J19"/>
    <mergeCell ref="I20:J20"/>
    <mergeCell ref="I21:J21"/>
    <mergeCell ref="I22:J22"/>
    <mergeCell ref="I23:J23"/>
    <mergeCell ref="I24:J24"/>
    <mergeCell ref="I25:J25"/>
    <mergeCell ref="A37:D37"/>
    <mergeCell ref="E34:H34"/>
    <mergeCell ref="E35:H35"/>
    <mergeCell ref="E18:H18"/>
    <mergeCell ref="E19:H19"/>
    <mergeCell ref="E20:H20"/>
    <mergeCell ref="E21:H21"/>
    <mergeCell ref="E22:H22"/>
    <mergeCell ref="E23:H23"/>
    <mergeCell ref="E24:H24"/>
    <mergeCell ref="E25:H25"/>
    <mergeCell ref="E26:H26"/>
    <mergeCell ref="A32:D32"/>
    <mergeCell ref="A33:D33"/>
    <mergeCell ref="E29:H29"/>
    <mergeCell ref="E30:H30"/>
    <mergeCell ref="E31:H31"/>
    <mergeCell ref="E32:H32"/>
    <mergeCell ref="E33:H33"/>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E27:H27"/>
    <mergeCell ref="E28:H28"/>
    <mergeCell ref="E17:H17"/>
    <mergeCell ref="A29:D29"/>
    <mergeCell ref="A34:D34"/>
    <mergeCell ref="A35:D35"/>
    <mergeCell ref="A36:D36"/>
    <mergeCell ref="F5:J5"/>
    <mergeCell ref="C104:D107"/>
    <mergeCell ref="E104:F104"/>
    <mergeCell ref="I104:I107"/>
    <mergeCell ref="J104:J107"/>
    <mergeCell ref="E105:F105"/>
    <mergeCell ref="E106:F106"/>
    <mergeCell ref="I87:I91"/>
    <mergeCell ref="J87:J91"/>
    <mergeCell ref="I82:I86"/>
    <mergeCell ref="J82:J86"/>
    <mergeCell ref="C83:F83"/>
    <mergeCell ref="C84:F84"/>
    <mergeCell ref="C85:F85"/>
    <mergeCell ref="C86:F86"/>
    <mergeCell ref="F49:J49"/>
    <mergeCell ref="F50:J50"/>
    <mergeCell ref="E36:H36"/>
    <mergeCell ref="E37:H37"/>
    <mergeCell ref="A30:D30"/>
    <mergeCell ref="A31:D31"/>
    <mergeCell ref="A99:A114"/>
    <mergeCell ref="I99:I100"/>
    <mergeCell ref="J99:J100"/>
    <mergeCell ref="B115:D115"/>
    <mergeCell ref="B110:B111"/>
    <mergeCell ref="C110:F110"/>
    <mergeCell ref="I110:I111"/>
    <mergeCell ref="J110:J111"/>
    <mergeCell ref="C111:F111"/>
    <mergeCell ref="B112:B113"/>
    <mergeCell ref="C112:F112"/>
    <mergeCell ref="I112:I113"/>
    <mergeCell ref="J112:J113"/>
    <mergeCell ref="C113:F113"/>
    <mergeCell ref="C99:F99"/>
    <mergeCell ref="C100:F100"/>
    <mergeCell ref="B101:B103"/>
    <mergeCell ref="C101:F101"/>
    <mergeCell ref="I101:I103"/>
    <mergeCell ref="E107:F107"/>
    <mergeCell ref="B108:B109"/>
    <mergeCell ref="C108:F108"/>
    <mergeCell ref="I108:I109"/>
    <mergeCell ref="J108:J109"/>
    <mergeCell ref="C109:F109"/>
    <mergeCell ref="J101:J103"/>
    <mergeCell ref="C102:F102"/>
    <mergeCell ref="C103:F103"/>
    <mergeCell ref="B104:B107"/>
    <mergeCell ref="B99:B100"/>
    <mergeCell ref="A79:A98"/>
    <mergeCell ref="B79:B81"/>
    <mergeCell ref="C79:D81"/>
    <mergeCell ref="E79:F79"/>
    <mergeCell ref="I79:I81"/>
    <mergeCell ref="J79:J81"/>
    <mergeCell ref="E80:F80"/>
    <mergeCell ref="E81:F81"/>
    <mergeCell ref="B82:B86"/>
    <mergeCell ref="C82:F82"/>
    <mergeCell ref="B95:B97"/>
    <mergeCell ref="C95:F95"/>
    <mergeCell ref="I95:I97"/>
    <mergeCell ref="J95:J97"/>
    <mergeCell ref="C96:F96"/>
    <mergeCell ref="C97:F97"/>
    <mergeCell ref="B87:B91"/>
    <mergeCell ref="B92:B94"/>
    <mergeCell ref="C92:D94"/>
    <mergeCell ref="E92:F92"/>
    <mergeCell ref="E93:F93"/>
    <mergeCell ref="E94:F94"/>
    <mergeCell ref="I92:I94"/>
    <mergeCell ref="J92:J94"/>
    <mergeCell ref="F1:J1"/>
    <mergeCell ref="A53:B53"/>
    <mergeCell ref="C53:F53"/>
    <mergeCell ref="H53:I53"/>
    <mergeCell ref="C60:F60"/>
    <mergeCell ref="C61:F61"/>
    <mergeCell ref="C62:F62"/>
    <mergeCell ref="C63:F63"/>
    <mergeCell ref="C64:F64"/>
    <mergeCell ref="A54:A78"/>
    <mergeCell ref="B54:B56"/>
    <mergeCell ref="C54:D56"/>
    <mergeCell ref="E54:F54"/>
    <mergeCell ref="I54:I56"/>
    <mergeCell ref="J54:J56"/>
    <mergeCell ref="E55:F55"/>
    <mergeCell ref="E56:F56"/>
    <mergeCell ref="C59:F59"/>
    <mergeCell ref="B76:B77"/>
    <mergeCell ref="C76:F76"/>
    <mergeCell ref="I76:I77"/>
    <mergeCell ref="J76:J77"/>
    <mergeCell ref="C77:F77"/>
    <mergeCell ref="B65:B66"/>
    <mergeCell ref="B57:B64"/>
    <mergeCell ref="C57:F57"/>
    <mergeCell ref="C58:F58"/>
    <mergeCell ref="J57:J64"/>
    <mergeCell ref="I57:I64"/>
    <mergeCell ref="C67:F67"/>
    <mergeCell ref="C68:F68"/>
    <mergeCell ref="C69:F69"/>
    <mergeCell ref="B67:B69"/>
    <mergeCell ref="J67:J69"/>
    <mergeCell ref="I67:I69"/>
    <mergeCell ref="C65:F65"/>
    <mergeCell ref="I65:I66"/>
    <mergeCell ref="J65:J66"/>
    <mergeCell ref="C66:F66"/>
    <mergeCell ref="E87:F87"/>
    <mergeCell ref="E88:F88"/>
    <mergeCell ref="E89:F89"/>
    <mergeCell ref="E90:F90"/>
    <mergeCell ref="E91:F91"/>
    <mergeCell ref="C87:D91"/>
    <mergeCell ref="B70:B75"/>
    <mergeCell ref="I70:I75"/>
    <mergeCell ref="J70:J75"/>
    <mergeCell ref="C70:F70"/>
    <mergeCell ref="C71:F71"/>
    <mergeCell ref="C72:F72"/>
    <mergeCell ref="C73:F73"/>
    <mergeCell ref="C74:F74"/>
    <mergeCell ref="C75:F75"/>
  </mergeCells>
  <phoneticPr fontId="2"/>
  <dataValidations count="2">
    <dataValidation type="list" allowBlank="1" showInputMessage="1" showErrorMessage="1" sqref="H77 H79:H97 H54:H75 H99:H113" xr:uid="{00000000-0002-0000-0000-000000000000}">
      <formula1>$N$54:$N$55</formula1>
    </dataValidation>
    <dataValidation type="list" allowBlank="1" showInputMessage="1" showErrorMessage="1" sqref="H76" xr:uid="{00000000-0002-0000-0000-000001000000}">
      <formula1>$N$56:$N$76</formula1>
    </dataValidation>
  </dataValidations>
  <pageMargins left="0.62992125984251968" right="0.43307086614173229" top="0.51181102362204722" bottom="0.55118110236220474" header="0.19685039370078741" footer="0.19685039370078741"/>
  <pageSetup paperSize="9" scale="60" fitToHeight="2" orientation="portrait" errors="dash" r:id="rId1"/>
  <headerFooter alignWithMargins="0"/>
  <rowBreaks count="2" manualBreakCount="2">
    <brk id="47" max="10" man="1"/>
    <brk id="115"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K34" sqref="K34"/>
    </sheetView>
  </sheetViews>
  <sheetFormatPr defaultRowHeight="12.75" x14ac:dyDescent="0.25"/>
  <cols>
    <col min="1" max="1" width="16.1328125" style="1" customWidth="1"/>
    <col min="2" max="2" width="18.265625" bestFit="1" customWidth="1"/>
    <col min="4" max="4" width="13.73046875" customWidth="1"/>
    <col min="5" max="5" width="24.86328125" customWidth="1"/>
    <col min="6" max="6" width="10.86328125" customWidth="1"/>
    <col min="7" max="7" width="3.73046875" customWidth="1"/>
  </cols>
  <sheetData>
    <row r="1" spans="1:6" ht="18.75" customHeight="1" x14ac:dyDescent="0.25">
      <c r="E1" s="307" t="s">
        <v>24</v>
      </c>
      <c r="F1" s="307"/>
    </row>
    <row r="2" spans="1:6" x14ac:dyDescent="0.25">
      <c r="A2" s="5" t="s">
        <v>163</v>
      </c>
    </row>
    <row r="3" spans="1:6" ht="20.100000000000001" customHeight="1" x14ac:dyDescent="0.25">
      <c r="C3" s="5"/>
      <c r="D3" s="5" t="s">
        <v>12</v>
      </c>
      <c r="E3" s="308" t="s">
        <v>18</v>
      </c>
      <c r="F3" s="308"/>
    </row>
    <row r="4" spans="1:6" ht="20.100000000000001" customHeight="1" x14ac:dyDescent="0.25">
      <c r="C4" s="5"/>
      <c r="D4" s="5" t="s">
        <v>6</v>
      </c>
      <c r="E4" s="308" t="s">
        <v>19</v>
      </c>
      <c r="F4" s="308"/>
    </row>
    <row r="5" spans="1:6" ht="20.100000000000001" customHeight="1" x14ac:dyDescent="0.25">
      <c r="C5" s="1"/>
      <c r="D5" s="5" t="s">
        <v>14</v>
      </c>
      <c r="E5" t="s">
        <v>20</v>
      </c>
      <c r="F5" s="1"/>
    </row>
    <row r="6" spans="1:6" ht="20.100000000000001" customHeight="1" x14ac:dyDescent="0.25">
      <c r="C6" s="1"/>
      <c r="D6" s="5" t="s">
        <v>15</v>
      </c>
      <c r="E6" s="5" t="s">
        <v>21</v>
      </c>
      <c r="F6" s="1"/>
    </row>
    <row r="7" spans="1:6" ht="23.25" customHeight="1" x14ac:dyDescent="0.25">
      <c r="A7" s="309" t="s">
        <v>23</v>
      </c>
      <c r="B7" s="309"/>
      <c r="C7" s="309"/>
      <c r="D7" t="s">
        <v>22</v>
      </c>
      <c r="E7" t="s">
        <v>21</v>
      </c>
      <c r="F7" s="1"/>
    </row>
    <row r="11" spans="1:6" ht="13.15" thickBot="1" x14ac:dyDescent="0.3"/>
    <row r="12" spans="1:6" ht="20.100000000000001" customHeight="1" thickBot="1" x14ac:dyDescent="0.3">
      <c r="A12" s="6" t="s">
        <v>5</v>
      </c>
      <c r="B12" s="310" t="s">
        <v>90</v>
      </c>
      <c r="C12" s="311"/>
      <c r="D12" s="311"/>
      <c r="E12" s="311"/>
      <c r="F12" s="311"/>
    </row>
    <row r="13" spans="1:6" ht="20.100000000000001" customHeight="1" thickBot="1" x14ac:dyDescent="0.3">
      <c r="A13" s="6" t="s">
        <v>0</v>
      </c>
      <c r="B13" s="305" t="s">
        <v>91</v>
      </c>
      <c r="C13" s="306"/>
      <c r="D13" s="306"/>
      <c r="E13" s="306"/>
      <c r="F13" s="306"/>
    </row>
    <row r="14" spans="1:6" ht="14.65" thickBot="1" x14ac:dyDescent="0.3">
      <c r="A14" s="3"/>
      <c r="B14" s="7"/>
      <c r="C14" s="7"/>
      <c r="D14" s="7"/>
      <c r="E14" s="7"/>
      <c r="F14" s="7"/>
    </row>
    <row r="15" spans="1:6" s="3" customFormat="1" ht="20.100000000000001" customHeight="1" thickBot="1" x14ac:dyDescent="0.3">
      <c r="A15" s="312" t="s">
        <v>7</v>
      </c>
      <c r="B15" s="313"/>
      <c r="C15" s="314" t="s">
        <v>4</v>
      </c>
      <c r="D15" s="315"/>
      <c r="E15" s="313"/>
      <c r="F15" s="4" t="s">
        <v>17</v>
      </c>
    </row>
    <row r="16" spans="1:6" ht="20.100000000000001" customHeight="1" x14ac:dyDescent="0.25">
      <c r="A16" s="316" t="s">
        <v>92</v>
      </c>
      <c r="B16" s="317"/>
      <c r="C16" s="318">
        <v>2000000</v>
      </c>
      <c r="D16" s="319"/>
      <c r="E16" s="320"/>
      <c r="F16" s="8">
        <v>0.27</v>
      </c>
    </row>
    <row r="17" spans="1:6" ht="20.100000000000001" customHeight="1" x14ac:dyDescent="0.25">
      <c r="A17" s="316" t="s">
        <v>93</v>
      </c>
      <c r="B17" s="317"/>
      <c r="C17" s="321">
        <v>3200000</v>
      </c>
      <c r="D17" s="322"/>
      <c r="E17" s="323"/>
      <c r="F17" s="9">
        <v>0.42</v>
      </c>
    </row>
    <row r="18" spans="1:6" ht="20.100000000000001" customHeight="1" x14ac:dyDescent="0.25">
      <c r="A18" s="316" t="s">
        <v>94</v>
      </c>
      <c r="B18" s="317"/>
      <c r="C18" s="321">
        <v>2000000</v>
      </c>
      <c r="D18" s="322"/>
      <c r="E18" s="323"/>
      <c r="F18" s="9">
        <v>0.27</v>
      </c>
    </row>
    <row r="19" spans="1:6" ht="20.100000000000001" customHeight="1" x14ac:dyDescent="0.25">
      <c r="A19" s="316" t="s">
        <v>95</v>
      </c>
      <c r="B19" s="317"/>
      <c r="C19" s="321">
        <v>300000</v>
      </c>
      <c r="D19" s="322"/>
      <c r="E19" s="323"/>
      <c r="F19" s="9">
        <v>0.04</v>
      </c>
    </row>
    <row r="20" spans="1:6" ht="20.100000000000001" customHeight="1" x14ac:dyDescent="0.25">
      <c r="A20" s="324"/>
      <c r="B20" s="325"/>
      <c r="C20" s="321"/>
      <c r="D20" s="322"/>
      <c r="E20" s="323"/>
      <c r="F20" s="9"/>
    </row>
    <row r="21" spans="1:6" ht="20.100000000000001" customHeight="1" x14ac:dyDescent="0.25">
      <c r="A21" s="324"/>
      <c r="B21" s="325"/>
      <c r="C21" s="321"/>
      <c r="D21" s="322"/>
      <c r="E21" s="323"/>
      <c r="F21" s="9"/>
    </row>
    <row r="22" spans="1:6" ht="20.100000000000001" customHeight="1" x14ac:dyDescent="0.25">
      <c r="A22" s="324"/>
      <c r="B22" s="325"/>
      <c r="C22" s="321"/>
      <c r="D22" s="322"/>
      <c r="E22" s="323"/>
      <c r="F22" s="9"/>
    </row>
    <row r="23" spans="1:6" ht="20.100000000000001" customHeight="1" x14ac:dyDescent="0.25">
      <c r="A23" s="324"/>
      <c r="B23" s="325"/>
      <c r="C23" s="321"/>
      <c r="D23" s="322"/>
      <c r="E23" s="323"/>
      <c r="F23" s="9"/>
    </row>
    <row r="24" spans="1:6" ht="20.100000000000001" customHeight="1" x14ac:dyDescent="0.25">
      <c r="A24" s="324"/>
      <c r="B24" s="325"/>
      <c r="C24" s="321"/>
      <c r="D24" s="322"/>
      <c r="E24" s="323"/>
      <c r="F24" s="9"/>
    </row>
    <row r="25" spans="1:6" ht="20.100000000000001" customHeight="1" x14ac:dyDescent="0.25">
      <c r="A25" s="324"/>
      <c r="B25" s="325"/>
      <c r="C25" s="321"/>
      <c r="D25" s="322"/>
      <c r="E25" s="323"/>
      <c r="F25" s="9"/>
    </row>
    <row r="26" spans="1:6" ht="20.100000000000001" customHeight="1" x14ac:dyDescent="0.25">
      <c r="A26" s="324"/>
      <c r="B26" s="325"/>
      <c r="C26" s="321"/>
      <c r="D26" s="322"/>
      <c r="E26" s="323"/>
      <c r="F26" s="9"/>
    </row>
    <row r="27" spans="1:6" ht="20.100000000000001" customHeight="1" x14ac:dyDescent="0.25">
      <c r="A27" s="324"/>
      <c r="B27" s="325"/>
      <c r="C27" s="321"/>
      <c r="D27" s="322"/>
      <c r="E27" s="323"/>
      <c r="F27" s="9"/>
    </row>
    <row r="28" spans="1:6" ht="20.100000000000001" customHeight="1" x14ac:dyDescent="0.25">
      <c r="A28" s="324"/>
      <c r="B28" s="325"/>
      <c r="C28" s="321"/>
      <c r="D28" s="322"/>
      <c r="E28" s="323"/>
      <c r="F28" s="9"/>
    </row>
    <row r="29" spans="1:6" ht="20.100000000000001" customHeight="1" x14ac:dyDescent="0.25">
      <c r="A29" s="324"/>
      <c r="B29" s="325"/>
      <c r="C29" s="321"/>
      <c r="D29" s="322"/>
      <c r="E29" s="323"/>
      <c r="F29" s="9"/>
    </row>
    <row r="30" spans="1:6" ht="20.100000000000001" customHeight="1" x14ac:dyDescent="0.25">
      <c r="A30" s="324"/>
      <c r="B30" s="325"/>
      <c r="C30" s="321"/>
      <c r="D30" s="322"/>
      <c r="E30" s="323"/>
      <c r="F30" s="9"/>
    </row>
    <row r="31" spans="1:6" ht="20.100000000000001" customHeight="1" x14ac:dyDescent="0.25">
      <c r="A31" s="324"/>
      <c r="B31" s="325"/>
      <c r="C31" s="321"/>
      <c r="D31" s="322"/>
      <c r="E31" s="323"/>
      <c r="F31" s="9"/>
    </row>
    <row r="32" spans="1:6" ht="20.100000000000001" customHeight="1" x14ac:dyDescent="0.25">
      <c r="A32" s="324"/>
      <c r="B32" s="325"/>
      <c r="C32" s="321"/>
      <c r="D32" s="322"/>
      <c r="E32" s="323"/>
      <c r="F32" s="9"/>
    </row>
    <row r="33" spans="1:6" ht="20.100000000000001" customHeight="1" x14ac:dyDescent="0.25">
      <c r="A33" s="324"/>
      <c r="B33" s="325"/>
      <c r="C33" s="321"/>
      <c r="D33" s="322"/>
      <c r="E33" s="323"/>
      <c r="F33" s="9"/>
    </row>
    <row r="34" spans="1:6" ht="20.100000000000001" customHeight="1" thickBot="1" x14ac:dyDescent="0.3">
      <c r="A34" s="324"/>
      <c r="B34" s="325"/>
      <c r="C34" s="321"/>
      <c r="D34" s="322"/>
      <c r="E34" s="323"/>
      <c r="F34" s="9"/>
    </row>
    <row r="35" spans="1:6" ht="20.100000000000001" customHeight="1" x14ac:dyDescent="0.25">
      <c r="A35" s="326" t="s">
        <v>1</v>
      </c>
      <c r="B35" s="327"/>
      <c r="C35" s="328">
        <v>7500000</v>
      </c>
      <c r="D35" s="329"/>
      <c r="E35" s="330"/>
      <c r="F35" s="104">
        <f>SUM(F16:F34)</f>
        <v>1</v>
      </c>
    </row>
    <row r="36" spans="1:6" ht="20.100000000000001" customHeight="1" x14ac:dyDescent="0.25">
      <c r="A36" s="331" t="s">
        <v>2</v>
      </c>
      <c r="B36" s="332"/>
      <c r="C36" s="321">
        <v>2000000</v>
      </c>
      <c r="D36" s="322"/>
      <c r="E36" s="323"/>
      <c r="F36" s="105"/>
    </row>
    <row r="37" spans="1:6" ht="20.100000000000001" customHeight="1" x14ac:dyDescent="0.25">
      <c r="A37" s="333" t="s">
        <v>8</v>
      </c>
      <c r="B37" s="334"/>
      <c r="C37" s="335">
        <f>C35+C36</f>
        <v>9500000</v>
      </c>
      <c r="D37" s="336"/>
      <c r="E37" s="337"/>
      <c r="F37" s="105"/>
    </row>
    <row r="38" spans="1:6" ht="20.100000000000001" customHeight="1" x14ac:dyDescent="0.25">
      <c r="A38" s="331" t="s">
        <v>9</v>
      </c>
      <c r="B38" s="332"/>
      <c r="C38" s="321">
        <v>1000000</v>
      </c>
      <c r="D38" s="322"/>
      <c r="E38" s="323"/>
      <c r="F38" s="105"/>
    </row>
    <row r="39" spans="1:6" ht="20.100000000000001" customHeight="1" x14ac:dyDescent="0.25">
      <c r="A39" s="333" t="s">
        <v>10</v>
      </c>
      <c r="B39" s="334"/>
      <c r="C39" s="335">
        <f>C37+C38</f>
        <v>10500000</v>
      </c>
      <c r="D39" s="336"/>
      <c r="E39" s="337"/>
      <c r="F39" s="105"/>
    </row>
    <row r="40" spans="1:6" ht="20.100000000000001" customHeight="1" x14ac:dyDescent="0.25">
      <c r="A40" s="331" t="s">
        <v>3</v>
      </c>
      <c r="B40" s="332"/>
      <c r="C40" s="321">
        <v>800000</v>
      </c>
      <c r="D40" s="322"/>
      <c r="E40" s="323"/>
      <c r="F40" s="105"/>
    </row>
    <row r="41" spans="1:6" ht="20.100000000000001" customHeight="1" x14ac:dyDescent="0.25">
      <c r="A41" s="333" t="s">
        <v>11</v>
      </c>
      <c r="B41" s="334"/>
      <c r="C41" s="335">
        <f>C37+C38+C40</f>
        <v>11300000</v>
      </c>
      <c r="D41" s="336"/>
      <c r="E41" s="337"/>
      <c r="F41" s="105"/>
    </row>
    <row r="42" spans="1:6" ht="20.100000000000001" customHeight="1" thickBot="1" x14ac:dyDescent="0.3">
      <c r="A42" s="338" t="s">
        <v>13</v>
      </c>
      <c r="B42" s="339"/>
      <c r="C42" s="340"/>
      <c r="D42" s="341"/>
      <c r="E42" s="342"/>
      <c r="F42" s="106"/>
    </row>
    <row r="43" spans="1:6" ht="20.100000000000001" customHeight="1" thickBot="1" x14ac:dyDescent="0.3">
      <c r="A43" s="343" t="s">
        <v>16</v>
      </c>
      <c r="B43" s="344"/>
      <c r="C43" s="345">
        <f>C39+C40+C42</f>
        <v>11300000</v>
      </c>
      <c r="D43" s="346"/>
      <c r="E43" s="347"/>
      <c r="F43" s="107"/>
    </row>
    <row r="44" spans="1:6" x14ac:dyDescent="0.25">
      <c r="B44" s="2"/>
      <c r="C44" s="2"/>
      <c r="D44" s="2"/>
      <c r="E44" s="2"/>
    </row>
  </sheetData>
  <mergeCells count="64">
    <mergeCell ref="A42:B42"/>
    <mergeCell ref="C42:E42"/>
    <mergeCell ref="A43:B43"/>
    <mergeCell ref="C43:E43"/>
    <mergeCell ref="A39:B39"/>
    <mergeCell ref="C39:E39"/>
    <mergeCell ref="A40:B40"/>
    <mergeCell ref="C40:E40"/>
    <mergeCell ref="A41:B41"/>
    <mergeCell ref="C41:E41"/>
    <mergeCell ref="A36:B36"/>
    <mergeCell ref="C36:E36"/>
    <mergeCell ref="A37:B37"/>
    <mergeCell ref="C37:E37"/>
    <mergeCell ref="A38:B38"/>
    <mergeCell ref="C38:E38"/>
    <mergeCell ref="A33:B33"/>
    <mergeCell ref="C33:E33"/>
    <mergeCell ref="A34:B34"/>
    <mergeCell ref="C34:E34"/>
    <mergeCell ref="A35:B35"/>
    <mergeCell ref="C35:E35"/>
    <mergeCell ref="A30:B30"/>
    <mergeCell ref="C30:E30"/>
    <mergeCell ref="A31:B31"/>
    <mergeCell ref="C31:E31"/>
    <mergeCell ref="A32:B32"/>
    <mergeCell ref="C32:E32"/>
    <mergeCell ref="A27:B27"/>
    <mergeCell ref="C27:E27"/>
    <mergeCell ref="A28:B28"/>
    <mergeCell ref="C28:E28"/>
    <mergeCell ref="A29:B29"/>
    <mergeCell ref="C29:E29"/>
    <mergeCell ref="A24:B24"/>
    <mergeCell ref="C24:E24"/>
    <mergeCell ref="A25:B25"/>
    <mergeCell ref="C25:E25"/>
    <mergeCell ref="A26:B26"/>
    <mergeCell ref="C26:E26"/>
    <mergeCell ref="A21:B21"/>
    <mergeCell ref="C21:E21"/>
    <mergeCell ref="A22:B22"/>
    <mergeCell ref="C22:E22"/>
    <mergeCell ref="A23:B23"/>
    <mergeCell ref="C23:E23"/>
    <mergeCell ref="A18:B18"/>
    <mergeCell ref="C18:E18"/>
    <mergeCell ref="A19:B19"/>
    <mergeCell ref="C19:E19"/>
    <mergeCell ref="A20:B20"/>
    <mergeCell ref="C20:E20"/>
    <mergeCell ref="A15:B15"/>
    <mergeCell ref="C15:E15"/>
    <mergeCell ref="A16:B16"/>
    <mergeCell ref="C16:E16"/>
    <mergeCell ref="A17:B17"/>
    <mergeCell ref="C17:E17"/>
    <mergeCell ref="B13:F13"/>
    <mergeCell ref="E1:F1"/>
    <mergeCell ref="E3:F3"/>
    <mergeCell ref="E4:F4"/>
    <mergeCell ref="A7:C7"/>
    <mergeCell ref="B12:F12"/>
  </mergeCells>
  <phoneticPr fontId="2"/>
  <pageMargins left="0.63" right="0.42" top="0.51" bottom="0.56999999999999995" header="0.2" footer="0.19"/>
  <pageSetup paperSize="9" scale="96"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35D169-B93D-4FD7-A3D7-CB607A5426BB}">
  <sheetPr>
    <tabColor rgb="FFFFFF00"/>
    <pageSetUpPr fitToPage="1"/>
  </sheetPr>
  <dimension ref="A2:N89"/>
  <sheetViews>
    <sheetView view="pageBreakPreview" zoomScaleNormal="100" zoomScaleSheetLayoutView="100" workbookViewId="0">
      <selection activeCell="L42" sqref="L42"/>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4" width="9" style="10" hidden="1" customWidth="1"/>
    <col min="15" max="15" width="9" style="10" customWidth="1"/>
    <col min="16" max="16384" width="9" style="10"/>
  </cols>
  <sheetData>
    <row r="2" spans="1:14" ht="24.95" customHeight="1" x14ac:dyDescent="0.25">
      <c r="B2" s="248" t="s">
        <v>25</v>
      </c>
      <c r="C2" s="248"/>
      <c r="D2" s="248"/>
      <c r="E2" s="248"/>
      <c r="F2" s="248"/>
      <c r="G2" s="248"/>
      <c r="H2" s="11"/>
    </row>
    <row r="3" spans="1:14" ht="20.100000000000001" customHeight="1" x14ac:dyDescent="0.25">
      <c r="C3" s="11"/>
      <c r="D3" s="11"/>
      <c r="E3" s="56" t="s">
        <v>26</v>
      </c>
      <c r="F3" s="237" t="s">
        <v>67</v>
      </c>
      <c r="G3" s="237"/>
      <c r="H3" s="237"/>
      <c r="I3" s="237"/>
      <c r="J3" s="237"/>
      <c r="K3" s="57"/>
    </row>
    <row r="4" spans="1:14" ht="20.100000000000001" customHeight="1" x14ac:dyDescent="0.25">
      <c r="E4" s="56" t="s">
        <v>66</v>
      </c>
      <c r="F4" s="348" t="s">
        <v>68</v>
      </c>
      <c r="G4" s="348"/>
      <c r="H4" s="348"/>
      <c r="I4" s="348"/>
      <c r="J4" s="348"/>
      <c r="K4" s="57"/>
    </row>
    <row r="5" spans="1:14" ht="15" customHeight="1" x14ac:dyDescent="0.25">
      <c r="B5" s="10" t="s">
        <v>64</v>
      </c>
      <c r="G5" s="12"/>
      <c r="H5" s="12"/>
    </row>
    <row r="6" spans="1:14" ht="4.5" customHeight="1" thickBot="1" x14ac:dyDescent="0.3">
      <c r="A6" s="13"/>
      <c r="B6" s="13"/>
      <c r="C6" s="13"/>
      <c r="D6" s="13"/>
      <c r="E6" s="13"/>
      <c r="F6" s="13"/>
      <c r="G6" s="13"/>
      <c r="H6" s="13"/>
      <c r="I6" s="14"/>
    </row>
    <row r="7" spans="1:14" ht="30" customHeight="1" thickTop="1" x14ac:dyDescent="0.25">
      <c r="A7" s="186" t="s">
        <v>27</v>
      </c>
      <c r="B7" s="187"/>
      <c r="C7" s="188" t="s">
        <v>28</v>
      </c>
      <c r="D7" s="189"/>
      <c r="E7" s="189"/>
      <c r="F7" s="189"/>
      <c r="G7" s="60" t="s">
        <v>29</v>
      </c>
      <c r="H7" s="349" t="s">
        <v>30</v>
      </c>
      <c r="I7" s="350"/>
      <c r="J7" s="95" t="s">
        <v>31</v>
      </c>
      <c r="K7" s="59"/>
      <c r="M7" s="17" t="s">
        <v>32</v>
      </c>
      <c r="N7" s="17" t="s">
        <v>33</v>
      </c>
    </row>
    <row r="8" spans="1:14" ht="20.100000000000001" customHeight="1" x14ac:dyDescent="0.25">
      <c r="A8" s="193" t="s">
        <v>34</v>
      </c>
      <c r="B8" s="130" t="s">
        <v>172</v>
      </c>
      <c r="C8" s="197" t="s">
        <v>118</v>
      </c>
      <c r="D8" s="198"/>
      <c r="E8" s="199" t="s">
        <v>115</v>
      </c>
      <c r="F8" s="200"/>
      <c r="G8" s="61">
        <v>1.2</v>
      </c>
      <c r="H8" s="71"/>
      <c r="I8" s="351">
        <f>IF(AND(M8="",M9="",M10=""),"",MAX(M8:M10))</f>
        <v>0.6</v>
      </c>
      <c r="J8" s="357">
        <v>0.6</v>
      </c>
      <c r="K8" s="14"/>
      <c r="M8" s="10" t="str">
        <f>IF(H8="","",G8)</f>
        <v/>
      </c>
    </row>
    <row r="9" spans="1:14" ht="20.100000000000001" customHeight="1" x14ac:dyDescent="0.25">
      <c r="A9" s="194"/>
      <c r="B9" s="196"/>
      <c r="C9" s="175"/>
      <c r="D9" s="176"/>
      <c r="E9" s="181" t="s">
        <v>114</v>
      </c>
      <c r="F9" s="182"/>
      <c r="G9" s="62">
        <v>0.6</v>
      </c>
      <c r="H9" s="72" t="s">
        <v>65</v>
      </c>
      <c r="I9" s="352"/>
      <c r="J9" s="360"/>
      <c r="K9" s="14"/>
      <c r="M9" s="10">
        <f>IF(H9="","",G9)</f>
        <v>0.6</v>
      </c>
      <c r="N9" s="17" t="s">
        <v>35</v>
      </c>
    </row>
    <row r="10" spans="1:14" ht="20.100000000000001" customHeight="1" x14ac:dyDescent="0.25">
      <c r="A10" s="194"/>
      <c r="B10" s="132"/>
      <c r="C10" s="177"/>
      <c r="D10" s="178"/>
      <c r="E10" s="183" t="s">
        <v>113</v>
      </c>
      <c r="F10" s="184"/>
      <c r="G10" s="63">
        <v>0</v>
      </c>
      <c r="H10" s="73"/>
      <c r="I10" s="353"/>
      <c r="J10" s="358"/>
      <c r="K10" s="14"/>
      <c r="M10" s="10" t="str">
        <f>IF(H10="","",G10)</f>
        <v/>
      </c>
    </row>
    <row r="11" spans="1:14" ht="17.25" customHeight="1" x14ac:dyDescent="0.25">
      <c r="A11" s="194"/>
      <c r="B11" s="161" t="s">
        <v>96</v>
      </c>
      <c r="C11" s="153" t="s">
        <v>119</v>
      </c>
      <c r="D11" s="154"/>
      <c r="E11" s="154"/>
      <c r="F11" s="164"/>
      <c r="G11" s="18">
        <v>1.4</v>
      </c>
      <c r="H11" s="74"/>
      <c r="I11" s="351">
        <f>IF(AND(M11="",M12="",M13="",M14="",M15="",M16="",M17="",M18=""),"",MAX(M11:M18))</f>
        <v>1</v>
      </c>
      <c r="J11" s="354">
        <v>0.8</v>
      </c>
      <c r="K11" s="14"/>
    </row>
    <row r="12" spans="1:14" ht="17.25" customHeight="1" x14ac:dyDescent="0.25">
      <c r="A12" s="194"/>
      <c r="B12" s="162"/>
      <c r="C12" s="148" t="s">
        <v>120</v>
      </c>
      <c r="D12" s="149"/>
      <c r="E12" s="149"/>
      <c r="F12" s="150"/>
      <c r="G12" s="19">
        <v>1.3</v>
      </c>
      <c r="H12" s="75"/>
      <c r="I12" s="352"/>
      <c r="J12" s="355"/>
      <c r="K12" s="14"/>
    </row>
    <row r="13" spans="1:14" ht="17.25" customHeight="1" x14ac:dyDescent="0.25">
      <c r="A13" s="194"/>
      <c r="B13" s="162"/>
      <c r="C13" s="148" t="s">
        <v>121</v>
      </c>
      <c r="D13" s="149"/>
      <c r="E13" s="149"/>
      <c r="F13" s="150"/>
      <c r="G13" s="19">
        <v>1.2</v>
      </c>
      <c r="H13" s="75"/>
      <c r="I13" s="352"/>
      <c r="J13" s="355"/>
      <c r="K13" s="14"/>
      <c r="M13" s="10" t="str">
        <f t="shared" ref="M13:M29" si="0">IF(H13="","",G13)</f>
        <v/>
      </c>
      <c r="N13" s="45">
        <v>1</v>
      </c>
    </row>
    <row r="14" spans="1:14" ht="17.25" customHeight="1" x14ac:dyDescent="0.25">
      <c r="A14" s="194"/>
      <c r="B14" s="162"/>
      <c r="C14" s="148" t="s">
        <v>99</v>
      </c>
      <c r="D14" s="149"/>
      <c r="E14" s="149"/>
      <c r="F14" s="149"/>
      <c r="G14" s="62">
        <v>1</v>
      </c>
      <c r="H14" s="75" t="s">
        <v>65</v>
      </c>
      <c r="I14" s="352"/>
      <c r="J14" s="355"/>
      <c r="K14" s="14"/>
      <c r="M14" s="10">
        <f t="shared" si="0"/>
        <v>1</v>
      </c>
      <c r="N14" s="45">
        <v>2</v>
      </c>
    </row>
    <row r="15" spans="1:14" ht="17.25" customHeight="1" x14ac:dyDescent="0.25">
      <c r="A15" s="194"/>
      <c r="B15" s="162"/>
      <c r="C15" s="148" t="s">
        <v>100</v>
      </c>
      <c r="D15" s="149"/>
      <c r="E15" s="149"/>
      <c r="F15" s="149"/>
      <c r="G15" s="63">
        <v>0.8</v>
      </c>
      <c r="H15" s="75"/>
      <c r="I15" s="352"/>
      <c r="J15" s="355"/>
      <c r="K15" s="14"/>
      <c r="M15" s="10" t="str">
        <f t="shared" si="0"/>
        <v/>
      </c>
      <c r="N15" s="45">
        <v>3</v>
      </c>
    </row>
    <row r="16" spans="1:14" ht="17.25" customHeight="1" x14ac:dyDescent="0.25">
      <c r="A16" s="194"/>
      <c r="B16" s="162"/>
      <c r="C16" s="148" t="s">
        <v>101</v>
      </c>
      <c r="D16" s="149"/>
      <c r="E16" s="149"/>
      <c r="F16" s="149"/>
      <c r="G16" s="63">
        <v>0.6</v>
      </c>
      <c r="H16" s="75"/>
      <c r="I16" s="352"/>
      <c r="J16" s="355"/>
      <c r="K16" s="14"/>
      <c r="M16" s="10" t="str">
        <f t="shared" si="0"/>
        <v/>
      </c>
      <c r="N16" s="45">
        <v>4</v>
      </c>
    </row>
    <row r="17" spans="1:14" ht="17.25" customHeight="1" x14ac:dyDescent="0.25">
      <c r="A17" s="194"/>
      <c r="B17" s="162"/>
      <c r="C17" s="148" t="s">
        <v>103</v>
      </c>
      <c r="D17" s="149"/>
      <c r="E17" s="149"/>
      <c r="F17" s="149"/>
      <c r="G17" s="63">
        <v>0.3</v>
      </c>
      <c r="H17" s="75"/>
      <c r="I17" s="352"/>
      <c r="J17" s="355"/>
      <c r="K17" s="14"/>
      <c r="M17" s="10" t="str">
        <f t="shared" si="0"/>
        <v/>
      </c>
      <c r="N17" s="45">
        <v>5</v>
      </c>
    </row>
    <row r="18" spans="1:14" ht="17.25" customHeight="1" x14ac:dyDescent="0.25">
      <c r="A18" s="194"/>
      <c r="B18" s="163"/>
      <c r="C18" s="173" t="s">
        <v>102</v>
      </c>
      <c r="D18" s="174"/>
      <c r="E18" s="174"/>
      <c r="F18" s="174"/>
      <c r="G18" s="64">
        <v>0</v>
      </c>
      <c r="H18" s="76"/>
      <c r="I18" s="353"/>
      <c r="J18" s="356"/>
      <c r="K18" s="14"/>
      <c r="M18" s="10" t="str">
        <f t="shared" si="0"/>
        <v/>
      </c>
      <c r="N18" s="45">
        <v>6</v>
      </c>
    </row>
    <row r="19" spans="1:14" ht="18.95" customHeight="1" x14ac:dyDescent="0.25">
      <c r="A19" s="194"/>
      <c r="B19" s="130" t="s">
        <v>82</v>
      </c>
      <c r="C19" s="153" t="s">
        <v>36</v>
      </c>
      <c r="D19" s="154"/>
      <c r="E19" s="154"/>
      <c r="F19" s="154"/>
      <c r="G19" s="65">
        <v>0.6</v>
      </c>
      <c r="H19" s="77" t="s">
        <v>65</v>
      </c>
      <c r="I19" s="351">
        <f>IF(AND(M19="",M20=""),"",MAX(M19:M20))</f>
        <v>0.6</v>
      </c>
      <c r="J19" s="357">
        <v>0.6</v>
      </c>
      <c r="K19" s="14"/>
      <c r="M19" s="10">
        <f t="shared" si="0"/>
        <v>0.6</v>
      </c>
      <c r="N19" s="45">
        <v>7</v>
      </c>
    </row>
    <row r="20" spans="1:14" ht="18.95" customHeight="1" x14ac:dyDescent="0.25">
      <c r="A20" s="194"/>
      <c r="B20" s="132"/>
      <c r="C20" s="173" t="s">
        <v>37</v>
      </c>
      <c r="D20" s="174"/>
      <c r="E20" s="174"/>
      <c r="F20" s="174"/>
      <c r="G20" s="64">
        <v>0</v>
      </c>
      <c r="H20" s="78"/>
      <c r="I20" s="353"/>
      <c r="J20" s="358"/>
      <c r="K20" s="14"/>
      <c r="M20" s="10" t="str">
        <f t="shared" si="0"/>
        <v/>
      </c>
      <c r="N20" s="45">
        <v>8</v>
      </c>
    </row>
    <row r="21" spans="1:14" ht="18.95" customHeight="1" x14ac:dyDescent="0.25">
      <c r="A21" s="194"/>
      <c r="B21" s="171" t="s">
        <v>125</v>
      </c>
      <c r="C21" s="165" t="s">
        <v>122</v>
      </c>
      <c r="D21" s="166"/>
      <c r="E21" s="166"/>
      <c r="F21" s="167"/>
      <c r="G21" s="37">
        <v>0.8</v>
      </c>
      <c r="H21" s="79"/>
      <c r="I21" s="351">
        <f>IF(AND(M21="",M22="",M23=""),"",MAX(M21:M23))</f>
        <v>0.4</v>
      </c>
      <c r="J21" s="354">
        <v>0.4</v>
      </c>
      <c r="K21" s="14"/>
      <c r="N21" s="45"/>
    </row>
    <row r="22" spans="1:14" ht="18.95" customHeight="1" x14ac:dyDescent="0.25">
      <c r="A22" s="194"/>
      <c r="B22" s="131"/>
      <c r="C22" s="159" t="s">
        <v>123</v>
      </c>
      <c r="D22" s="160"/>
      <c r="E22" s="160"/>
      <c r="F22" s="359"/>
      <c r="G22" s="37">
        <v>0.4</v>
      </c>
      <c r="H22" s="79" t="s">
        <v>65</v>
      </c>
      <c r="I22" s="352"/>
      <c r="J22" s="355"/>
      <c r="K22" s="14"/>
      <c r="M22" s="10">
        <f t="shared" si="0"/>
        <v>0.4</v>
      </c>
      <c r="N22" s="45"/>
    </row>
    <row r="23" spans="1:14" ht="18.95" customHeight="1" x14ac:dyDescent="0.25">
      <c r="A23" s="194"/>
      <c r="B23" s="172"/>
      <c r="C23" s="168" t="s">
        <v>124</v>
      </c>
      <c r="D23" s="169"/>
      <c r="E23" s="169"/>
      <c r="F23" s="170"/>
      <c r="G23" s="37">
        <v>0</v>
      </c>
      <c r="H23" s="78"/>
      <c r="I23" s="353"/>
      <c r="J23" s="356"/>
      <c r="K23" s="14"/>
      <c r="N23" s="45"/>
    </row>
    <row r="24" spans="1:14" ht="20.100000000000001" customHeight="1" x14ac:dyDescent="0.25">
      <c r="A24" s="194"/>
      <c r="B24" s="130" t="s">
        <v>126</v>
      </c>
      <c r="C24" s="139" t="s">
        <v>107</v>
      </c>
      <c r="D24" s="140"/>
      <c r="E24" s="140"/>
      <c r="F24" s="141"/>
      <c r="G24" s="18">
        <v>1</v>
      </c>
      <c r="H24" s="79"/>
      <c r="I24" s="351">
        <f>IF(AND(M24="",M25="",M26="",M27="",M28="",M29=""),"",MAX(M24:M29))</f>
        <v>0.6</v>
      </c>
      <c r="J24" s="357">
        <v>0.6</v>
      </c>
      <c r="K24" s="14"/>
      <c r="M24" s="10" t="str">
        <f t="shared" si="0"/>
        <v/>
      </c>
      <c r="N24" s="45">
        <v>9</v>
      </c>
    </row>
    <row r="25" spans="1:14" ht="20.100000000000001" customHeight="1" x14ac:dyDescent="0.25">
      <c r="A25" s="194"/>
      <c r="B25" s="131"/>
      <c r="C25" s="142" t="s">
        <v>108</v>
      </c>
      <c r="D25" s="143"/>
      <c r="E25" s="143"/>
      <c r="F25" s="144"/>
      <c r="G25" s="19">
        <v>0.8</v>
      </c>
      <c r="H25" s="79"/>
      <c r="I25" s="352"/>
      <c r="J25" s="360"/>
      <c r="K25" s="14"/>
      <c r="N25" s="45"/>
    </row>
    <row r="26" spans="1:14" ht="20.100000000000001" customHeight="1" x14ac:dyDescent="0.25">
      <c r="A26" s="194"/>
      <c r="B26" s="131"/>
      <c r="C26" s="142" t="s">
        <v>109</v>
      </c>
      <c r="D26" s="143"/>
      <c r="E26" s="143"/>
      <c r="F26" s="144"/>
      <c r="G26" s="19">
        <v>0.6</v>
      </c>
      <c r="H26" s="79" t="s">
        <v>65</v>
      </c>
      <c r="I26" s="352"/>
      <c r="J26" s="360"/>
      <c r="K26" s="14"/>
      <c r="M26" s="10">
        <v>0.6</v>
      </c>
      <c r="N26" s="45"/>
    </row>
    <row r="27" spans="1:14" ht="20.100000000000001" customHeight="1" x14ac:dyDescent="0.25">
      <c r="A27" s="194"/>
      <c r="B27" s="131"/>
      <c r="C27" s="142" t="s">
        <v>110</v>
      </c>
      <c r="D27" s="143"/>
      <c r="E27" s="143"/>
      <c r="F27" s="144"/>
      <c r="G27" s="19">
        <v>0.4</v>
      </c>
      <c r="H27" s="79"/>
      <c r="I27" s="352"/>
      <c r="J27" s="360"/>
      <c r="K27" s="14"/>
      <c r="N27" s="45"/>
    </row>
    <row r="28" spans="1:14" ht="20.100000000000001" customHeight="1" x14ac:dyDescent="0.25">
      <c r="A28" s="194"/>
      <c r="B28" s="131"/>
      <c r="C28" s="142" t="s">
        <v>111</v>
      </c>
      <c r="D28" s="143"/>
      <c r="E28" s="143"/>
      <c r="F28" s="144"/>
      <c r="G28" s="19">
        <v>0.2</v>
      </c>
      <c r="H28" s="79"/>
      <c r="I28" s="352"/>
      <c r="J28" s="360"/>
      <c r="K28" s="14"/>
      <c r="M28" s="10" t="str">
        <f t="shared" si="0"/>
        <v/>
      </c>
      <c r="N28" s="45">
        <v>10</v>
      </c>
    </row>
    <row r="29" spans="1:14" ht="20.100000000000001" customHeight="1" x14ac:dyDescent="0.25">
      <c r="A29" s="194"/>
      <c r="B29" s="132"/>
      <c r="C29" s="145" t="s">
        <v>112</v>
      </c>
      <c r="D29" s="146"/>
      <c r="E29" s="146"/>
      <c r="F29" s="147"/>
      <c r="G29" s="21">
        <v>0</v>
      </c>
      <c r="H29" s="79"/>
      <c r="I29" s="353"/>
      <c r="J29" s="358"/>
      <c r="K29" s="14"/>
      <c r="M29" s="10" t="str">
        <f t="shared" si="0"/>
        <v/>
      </c>
      <c r="N29" s="45">
        <v>11</v>
      </c>
    </row>
    <row r="30" spans="1:14" ht="19.5" customHeight="1" x14ac:dyDescent="0.25">
      <c r="A30" s="194"/>
      <c r="B30" s="151" t="s">
        <v>127</v>
      </c>
      <c r="C30" s="153" t="s">
        <v>38</v>
      </c>
      <c r="D30" s="154"/>
      <c r="E30" s="154"/>
      <c r="F30" s="154"/>
      <c r="G30" s="66" t="s">
        <v>39</v>
      </c>
      <c r="H30" s="80">
        <v>2</v>
      </c>
      <c r="I30" s="361">
        <f>IF(AND(M30="",M31=""),"",IF(M30="",M31,M30))</f>
        <v>-0.2</v>
      </c>
      <c r="J30" s="357" t="s">
        <v>83</v>
      </c>
      <c r="K30" s="58"/>
      <c r="M30" s="10">
        <f>IF(H30="","",H30*-0.1)</f>
        <v>-0.2</v>
      </c>
      <c r="N30" s="45">
        <v>12</v>
      </c>
    </row>
    <row r="31" spans="1:14" ht="17.25" customHeight="1" thickBot="1" x14ac:dyDescent="0.3">
      <c r="A31" s="194"/>
      <c r="B31" s="152"/>
      <c r="C31" s="159" t="s">
        <v>40</v>
      </c>
      <c r="D31" s="160"/>
      <c r="E31" s="160"/>
      <c r="F31" s="160"/>
      <c r="G31" s="63" t="s">
        <v>41</v>
      </c>
      <c r="H31" s="81"/>
      <c r="I31" s="362"/>
      <c r="J31" s="360"/>
      <c r="K31" s="58"/>
      <c r="M31" s="10" t="str">
        <f t="shared" ref="M31" si="1">IF(H31="","",G31)</f>
        <v/>
      </c>
    </row>
    <row r="32" spans="1:14" ht="20.100000000000001" customHeight="1" thickTop="1" x14ac:dyDescent="0.25">
      <c r="A32" s="195"/>
      <c r="B32" s="24" t="s">
        <v>42</v>
      </c>
      <c r="C32" s="25"/>
      <c r="D32" s="26"/>
      <c r="E32" s="26"/>
      <c r="F32" s="27"/>
      <c r="G32" s="67">
        <v>5</v>
      </c>
      <c r="H32" s="82"/>
      <c r="I32" s="83">
        <f>SUM(I8:I31)</f>
        <v>3</v>
      </c>
      <c r="J32" s="93">
        <v>2.8</v>
      </c>
      <c r="K32" s="14"/>
    </row>
    <row r="33" spans="1:13" ht="20.100000000000001" customHeight="1" x14ac:dyDescent="0.25">
      <c r="A33" s="209" t="s">
        <v>43</v>
      </c>
      <c r="B33" s="131" t="s">
        <v>44</v>
      </c>
      <c r="C33" s="197" t="s">
        <v>135</v>
      </c>
      <c r="D33" s="198"/>
      <c r="E33" s="179" t="s">
        <v>116</v>
      </c>
      <c r="F33" s="180"/>
      <c r="G33" s="65">
        <v>0.8</v>
      </c>
      <c r="H33" s="84"/>
      <c r="I33" s="352">
        <f>IF(AND(M33="",M34="",M35=""),"",MAX(M33:M35))</f>
        <v>0.4</v>
      </c>
      <c r="J33" s="360">
        <v>0.4</v>
      </c>
      <c r="K33" s="14"/>
      <c r="M33" s="10" t="str">
        <f t="shared" ref="M33:M65" si="2">IF(H33="","",G33)</f>
        <v/>
      </c>
    </row>
    <row r="34" spans="1:13" ht="20.100000000000001" customHeight="1" x14ac:dyDescent="0.25">
      <c r="A34" s="209"/>
      <c r="B34" s="131"/>
      <c r="C34" s="175"/>
      <c r="D34" s="176"/>
      <c r="E34" s="181" t="s">
        <v>114</v>
      </c>
      <c r="F34" s="182"/>
      <c r="G34" s="62">
        <v>0.4</v>
      </c>
      <c r="H34" s="72" t="s">
        <v>65</v>
      </c>
      <c r="I34" s="352"/>
      <c r="J34" s="360"/>
      <c r="K34" s="14"/>
      <c r="M34" s="10">
        <f t="shared" si="2"/>
        <v>0.4</v>
      </c>
    </row>
    <row r="35" spans="1:13" ht="20.100000000000001" customHeight="1" x14ac:dyDescent="0.25">
      <c r="A35" s="209"/>
      <c r="B35" s="131"/>
      <c r="C35" s="177"/>
      <c r="D35" s="178"/>
      <c r="E35" s="183" t="s">
        <v>113</v>
      </c>
      <c r="F35" s="184"/>
      <c r="G35" s="63">
        <v>0</v>
      </c>
      <c r="H35" s="85"/>
      <c r="I35" s="353"/>
      <c r="J35" s="358"/>
      <c r="K35" s="14"/>
      <c r="M35" s="10" t="str">
        <f t="shared" si="2"/>
        <v/>
      </c>
    </row>
    <row r="36" spans="1:13" ht="20.100000000000001" customHeight="1" x14ac:dyDescent="0.25">
      <c r="A36" s="209"/>
      <c r="B36" s="211" t="s">
        <v>97</v>
      </c>
      <c r="C36" s="153" t="s">
        <v>98</v>
      </c>
      <c r="D36" s="154"/>
      <c r="E36" s="154"/>
      <c r="F36" s="154"/>
      <c r="G36" s="61">
        <v>0.8</v>
      </c>
      <c r="H36" s="71"/>
      <c r="I36" s="351">
        <f>IF(AND(M36="",M37="",M38="",M39="",M40=""),"",MAX(M36:M40))</f>
        <v>0.4</v>
      </c>
      <c r="J36" s="367" t="s">
        <v>84</v>
      </c>
      <c r="K36" s="14"/>
      <c r="M36" s="10" t="str">
        <f t="shared" si="2"/>
        <v/>
      </c>
    </row>
    <row r="37" spans="1:13" ht="20.100000000000001" customHeight="1" x14ac:dyDescent="0.25">
      <c r="A37" s="209"/>
      <c r="B37" s="212"/>
      <c r="C37" s="148" t="s">
        <v>99</v>
      </c>
      <c r="D37" s="149"/>
      <c r="E37" s="149"/>
      <c r="F37" s="149"/>
      <c r="G37" s="62">
        <v>0.6</v>
      </c>
      <c r="H37" s="72"/>
      <c r="I37" s="352"/>
      <c r="J37" s="360"/>
      <c r="K37" s="14"/>
      <c r="M37" s="10" t="str">
        <f t="shared" si="2"/>
        <v/>
      </c>
    </row>
    <row r="38" spans="1:13" ht="20.100000000000001" customHeight="1" x14ac:dyDescent="0.25">
      <c r="A38" s="209"/>
      <c r="B38" s="212"/>
      <c r="C38" s="148" t="s">
        <v>100</v>
      </c>
      <c r="D38" s="149"/>
      <c r="E38" s="149"/>
      <c r="F38" s="149"/>
      <c r="G38" s="63">
        <v>0.4</v>
      </c>
      <c r="H38" s="72" t="s">
        <v>65</v>
      </c>
      <c r="I38" s="352"/>
      <c r="J38" s="360"/>
      <c r="K38" s="14"/>
      <c r="M38" s="10">
        <f t="shared" si="2"/>
        <v>0.4</v>
      </c>
    </row>
    <row r="39" spans="1:13" ht="20.100000000000001" customHeight="1" x14ac:dyDescent="0.25">
      <c r="A39" s="209"/>
      <c r="B39" s="212"/>
      <c r="C39" s="148" t="s">
        <v>101</v>
      </c>
      <c r="D39" s="149"/>
      <c r="E39" s="149"/>
      <c r="F39" s="149"/>
      <c r="G39" s="63">
        <v>0.2</v>
      </c>
      <c r="H39" s="72"/>
      <c r="I39" s="352"/>
      <c r="J39" s="360"/>
      <c r="K39" s="14"/>
      <c r="M39" s="10" t="str">
        <f t="shared" si="2"/>
        <v/>
      </c>
    </row>
    <row r="40" spans="1:13" ht="20.100000000000001" customHeight="1" x14ac:dyDescent="0.25">
      <c r="A40" s="209"/>
      <c r="B40" s="213"/>
      <c r="C40" s="173" t="s">
        <v>104</v>
      </c>
      <c r="D40" s="174"/>
      <c r="E40" s="174"/>
      <c r="F40" s="174"/>
      <c r="G40" s="63">
        <v>0</v>
      </c>
      <c r="H40" s="73"/>
      <c r="I40" s="353"/>
      <c r="J40" s="358"/>
      <c r="K40" s="14"/>
      <c r="M40" s="10" t="str">
        <f t="shared" si="2"/>
        <v/>
      </c>
    </row>
    <row r="41" spans="1:13" ht="20.100000000000001" customHeight="1" x14ac:dyDescent="0.25">
      <c r="A41" s="209"/>
      <c r="B41" s="171" t="s">
        <v>173</v>
      </c>
      <c r="C41" s="165" t="s">
        <v>174</v>
      </c>
      <c r="D41" s="166"/>
      <c r="E41" s="166"/>
      <c r="F41" s="166"/>
      <c r="G41" s="61">
        <v>0.4</v>
      </c>
      <c r="H41" s="74"/>
      <c r="I41" s="363">
        <f>IF(AND(M41="",M42="",M43=""),"",MAX(M41:M43))</f>
        <v>0.2</v>
      </c>
      <c r="J41" s="357">
        <v>0.2</v>
      </c>
      <c r="K41" s="14"/>
      <c r="M41" s="10" t="str">
        <f t="shared" si="2"/>
        <v/>
      </c>
    </row>
    <row r="42" spans="1:13" ht="20.100000000000001" customHeight="1" x14ac:dyDescent="0.25">
      <c r="A42" s="209"/>
      <c r="B42" s="131"/>
      <c r="C42" s="148" t="s">
        <v>175</v>
      </c>
      <c r="D42" s="149"/>
      <c r="E42" s="149"/>
      <c r="F42" s="149"/>
      <c r="G42" s="62">
        <v>0.2</v>
      </c>
      <c r="H42" s="75" t="s">
        <v>65</v>
      </c>
      <c r="I42" s="364"/>
      <c r="J42" s="360"/>
      <c r="K42" s="14"/>
      <c r="M42" s="10">
        <f t="shared" si="2"/>
        <v>0.2</v>
      </c>
    </row>
    <row r="43" spans="1:13" ht="20.100000000000001" customHeight="1" x14ac:dyDescent="0.25">
      <c r="A43" s="209"/>
      <c r="B43" s="172"/>
      <c r="C43" s="168" t="s">
        <v>176</v>
      </c>
      <c r="D43" s="169"/>
      <c r="E43" s="169"/>
      <c r="F43" s="169"/>
      <c r="G43" s="64">
        <v>0</v>
      </c>
      <c r="H43" s="76"/>
      <c r="I43" s="374"/>
      <c r="J43" s="358"/>
      <c r="K43" s="14"/>
      <c r="M43" s="10" t="str">
        <f t="shared" si="2"/>
        <v/>
      </c>
    </row>
    <row r="44" spans="1:13" ht="20.100000000000001" customHeight="1" x14ac:dyDescent="0.25">
      <c r="A44" s="209"/>
      <c r="B44" s="131" t="s">
        <v>131</v>
      </c>
      <c r="C44" s="368" t="s">
        <v>145</v>
      </c>
      <c r="D44" s="369"/>
      <c r="E44" s="179" t="s">
        <v>128</v>
      </c>
      <c r="F44" s="180"/>
      <c r="G44" s="22">
        <v>0.3</v>
      </c>
      <c r="H44" s="84"/>
      <c r="I44" s="352">
        <f>IF(AND(M44="",M45="",M46=""),"",MAX(M44:M46))</f>
        <v>0.2</v>
      </c>
      <c r="J44" s="354">
        <v>0.2</v>
      </c>
      <c r="K44" s="14"/>
    </row>
    <row r="45" spans="1:13" ht="20.100000000000001" customHeight="1" x14ac:dyDescent="0.25">
      <c r="A45" s="209"/>
      <c r="B45" s="131"/>
      <c r="C45" s="370"/>
      <c r="D45" s="371"/>
      <c r="E45" s="181" t="s">
        <v>129</v>
      </c>
      <c r="F45" s="182"/>
      <c r="G45" s="19">
        <v>0.2</v>
      </c>
      <c r="H45" s="72" t="s">
        <v>65</v>
      </c>
      <c r="I45" s="352"/>
      <c r="J45" s="355"/>
      <c r="K45" s="14"/>
      <c r="M45" s="10">
        <f t="shared" ref="M45" si="3">IF(H45="","",G45)</f>
        <v>0.2</v>
      </c>
    </row>
    <row r="46" spans="1:13" ht="20.100000000000001" customHeight="1" x14ac:dyDescent="0.25">
      <c r="A46" s="209"/>
      <c r="B46" s="131"/>
      <c r="C46" s="372"/>
      <c r="D46" s="373"/>
      <c r="E46" s="183" t="s">
        <v>130</v>
      </c>
      <c r="F46" s="184"/>
      <c r="G46" s="20">
        <v>0</v>
      </c>
      <c r="H46" s="85"/>
      <c r="I46" s="353"/>
      <c r="J46" s="356"/>
      <c r="K46" s="14"/>
    </row>
    <row r="47" spans="1:13" ht="20.100000000000001" customHeight="1" x14ac:dyDescent="0.25">
      <c r="A47" s="209"/>
      <c r="B47" s="171" t="s">
        <v>134</v>
      </c>
      <c r="C47" s="139" t="s">
        <v>106</v>
      </c>
      <c r="D47" s="140"/>
      <c r="E47" s="140"/>
      <c r="F47" s="141"/>
      <c r="G47" s="61">
        <v>0.6</v>
      </c>
      <c r="H47" s="74"/>
      <c r="I47" s="363">
        <f>IF(AND(M47="",M48="",M49=""),"",MAX(M47:M49))</f>
        <v>0.3</v>
      </c>
      <c r="J47" s="357">
        <v>0.3</v>
      </c>
      <c r="K47" s="14"/>
      <c r="M47" s="10" t="str">
        <f t="shared" si="2"/>
        <v/>
      </c>
    </row>
    <row r="48" spans="1:13" ht="20.100000000000001" customHeight="1" x14ac:dyDescent="0.25">
      <c r="A48" s="209"/>
      <c r="B48" s="131"/>
      <c r="C48" s="142" t="s">
        <v>105</v>
      </c>
      <c r="D48" s="143"/>
      <c r="E48" s="143"/>
      <c r="F48" s="144"/>
      <c r="G48" s="62">
        <v>0.3</v>
      </c>
      <c r="H48" s="75" t="s">
        <v>65</v>
      </c>
      <c r="I48" s="364"/>
      <c r="J48" s="360"/>
      <c r="K48" s="14"/>
      <c r="M48" s="10">
        <f t="shared" si="2"/>
        <v>0.3</v>
      </c>
    </row>
    <row r="49" spans="1:13" ht="20.100000000000001" customHeight="1" thickBot="1" x14ac:dyDescent="0.3">
      <c r="A49" s="209"/>
      <c r="B49" s="172"/>
      <c r="C49" s="168" t="s">
        <v>45</v>
      </c>
      <c r="D49" s="169"/>
      <c r="E49" s="169"/>
      <c r="F49" s="169"/>
      <c r="G49" s="64">
        <v>0</v>
      </c>
      <c r="H49" s="76"/>
      <c r="I49" s="365"/>
      <c r="J49" s="366"/>
      <c r="K49" s="14"/>
      <c r="M49" s="10" t="str">
        <f t="shared" si="2"/>
        <v/>
      </c>
    </row>
    <row r="50" spans="1:13" ht="20.100000000000001" customHeight="1" thickTop="1" x14ac:dyDescent="0.25">
      <c r="A50" s="209"/>
      <c r="B50" s="31" t="s">
        <v>42</v>
      </c>
      <c r="C50" s="32"/>
      <c r="D50" s="33"/>
      <c r="E50" s="33"/>
      <c r="F50" s="34"/>
      <c r="G50" s="68">
        <v>2.5</v>
      </c>
      <c r="H50" s="86"/>
      <c r="I50" s="87">
        <f>SUM(I33:I49)</f>
        <v>1.5</v>
      </c>
      <c r="J50" s="94">
        <v>1.5</v>
      </c>
      <c r="K50" s="14"/>
    </row>
    <row r="51" spans="1:13" ht="20.100000000000001" customHeight="1" x14ac:dyDescent="0.25">
      <c r="A51" s="209"/>
      <c r="B51" s="375" t="s">
        <v>46</v>
      </c>
      <c r="C51" s="153" t="s">
        <v>47</v>
      </c>
      <c r="D51" s="154"/>
      <c r="E51" s="154"/>
      <c r="F51" s="154"/>
      <c r="G51" s="112">
        <v>0.8</v>
      </c>
      <c r="H51" s="71" t="s">
        <v>65</v>
      </c>
      <c r="I51" s="363">
        <f>IF(AND(M51="",M52=""),"",MAX(M51:M52))</f>
        <v>0.8</v>
      </c>
      <c r="J51" s="357">
        <v>0.8</v>
      </c>
      <c r="K51" s="14"/>
      <c r="M51" s="10">
        <f t="shared" si="2"/>
        <v>0.8</v>
      </c>
    </row>
    <row r="52" spans="1:13" ht="20.100000000000001" customHeight="1" x14ac:dyDescent="0.25">
      <c r="A52" s="209"/>
      <c r="B52" s="207"/>
      <c r="C52" s="173" t="s">
        <v>48</v>
      </c>
      <c r="D52" s="174"/>
      <c r="E52" s="174"/>
      <c r="F52" s="174"/>
      <c r="G52" s="64">
        <v>0</v>
      </c>
      <c r="H52" s="73"/>
      <c r="I52" s="374"/>
      <c r="J52" s="358"/>
      <c r="K52" s="14"/>
      <c r="M52" s="10" t="str">
        <f t="shared" si="2"/>
        <v/>
      </c>
    </row>
    <row r="53" spans="1:13" ht="17.25" customHeight="1" x14ac:dyDescent="0.25">
      <c r="A53" s="209"/>
      <c r="B53" s="222" t="s">
        <v>49</v>
      </c>
      <c r="C53" s="153" t="s">
        <v>50</v>
      </c>
      <c r="D53" s="154"/>
      <c r="E53" s="154"/>
      <c r="F53" s="154"/>
      <c r="G53" s="61">
        <v>0.4</v>
      </c>
      <c r="H53" s="71"/>
      <c r="I53" s="363">
        <f>IF(AND(M53="",M54="",M55=""),"",MAX(M53:M55))</f>
        <v>0.2</v>
      </c>
      <c r="J53" s="357">
        <v>0.2</v>
      </c>
      <c r="K53" s="14"/>
      <c r="M53" s="10" t="str">
        <f t="shared" si="2"/>
        <v/>
      </c>
    </row>
    <row r="54" spans="1:13" ht="32.25" customHeight="1" x14ac:dyDescent="0.25">
      <c r="A54" s="209"/>
      <c r="B54" s="223"/>
      <c r="C54" s="201" t="s">
        <v>51</v>
      </c>
      <c r="D54" s="202"/>
      <c r="E54" s="202"/>
      <c r="F54" s="202"/>
      <c r="G54" s="62">
        <v>0.2</v>
      </c>
      <c r="H54" s="72" t="s">
        <v>65</v>
      </c>
      <c r="I54" s="364"/>
      <c r="J54" s="360"/>
      <c r="K54" s="14"/>
      <c r="M54" s="10">
        <f t="shared" si="2"/>
        <v>0.2</v>
      </c>
    </row>
    <row r="55" spans="1:13" ht="17.25" customHeight="1" x14ac:dyDescent="0.25">
      <c r="A55" s="209"/>
      <c r="B55" s="224"/>
      <c r="C55" s="173" t="s">
        <v>52</v>
      </c>
      <c r="D55" s="174"/>
      <c r="E55" s="174"/>
      <c r="F55" s="174"/>
      <c r="G55" s="64">
        <v>0</v>
      </c>
      <c r="H55" s="73"/>
      <c r="I55" s="374"/>
      <c r="J55" s="358"/>
      <c r="K55" s="14"/>
      <c r="M55" s="10" t="str">
        <f t="shared" si="2"/>
        <v/>
      </c>
    </row>
    <row r="56" spans="1:13" ht="17.25" customHeight="1" x14ac:dyDescent="0.25">
      <c r="A56" s="209"/>
      <c r="B56" s="203" t="s">
        <v>53</v>
      </c>
      <c r="C56" s="229" t="s">
        <v>117</v>
      </c>
      <c r="D56" s="230"/>
      <c r="E56" s="153" t="s">
        <v>132</v>
      </c>
      <c r="F56" s="154"/>
      <c r="G56" s="61">
        <v>0.3</v>
      </c>
      <c r="H56" s="71"/>
      <c r="I56" s="363">
        <f>IF(AND(M56="",M57="",M58="",M59=""),"",MAX(M56:M59))</f>
        <v>0.2</v>
      </c>
      <c r="J56" s="357">
        <v>0.2</v>
      </c>
      <c r="K56" s="14"/>
      <c r="M56" s="10" t="str">
        <f t="shared" si="2"/>
        <v/>
      </c>
    </row>
    <row r="57" spans="1:13" ht="17.25" customHeight="1" x14ac:dyDescent="0.25">
      <c r="A57" s="209"/>
      <c r="B57" s="204"/>
      <c r="C57" s="231"/>
      <c r="D57" s="232"/>
      <c r="E57" s="148" t="s">
        <v>133</v>
      </c>
      <c r="F57" s="149"/>
      <c r="G57" s="62">
        <v>0.2</v>
      </c>
      <c r="H57" s="72" t="s">
        <v>65</v>
      </c>
      <c r="I57" s="364"/>
      <c r="J57" s="360"/>
      <c r="K57" s="14"/>
      <c r="M57" s="10">
        <f t="shared" si="2"/>
        <v>0.2</v>
      </c>
    </row>
    <row r="58" spans="1:13" ht="17.25" customHeight="1" x14ac:dyDescent="0.25">
      <c r="A58" s="209"/>
      <c r="B58" s="204"/>
      <c r="C58" s="231"/>
      <c r="D58" s="232"/>
      <c r="E58" s="148" t="s">
        <v>54</v>
      </c>
      <c r="F58" s="149"/>
      <c r="G58" s="69">
        <v>0.1</v>
      </c>
      <c r="H58" s="72"/>
      <c r="I58" s="364"/>
      <c r="J58" s="360"/>
      <c r="K58" s="14"/>
      <c r="M58" s="10" t="str">
        <f t="shared" si="2"/>
        <v/>
      </c>
    </row>
    <row r="59" spans="1:13" ht="17.25" customHeight="1" x14ac:dyDescent="0.25">
      <c r="A59" s="209"/>
      <c r="B59" s="205"/>
      <c r="C59" s="233"/>
      <c r="D59" s="234"/>
      <c r="E59" s="183" t="s">
        <v>55</v>
      </c>
      <c r="F59" s="184"/>
      <c r="G59" s="64">
        <v>0</v>
      </c>
      <c r="H59" s="73"/>
      <c r="I59" s="374"/>
      <c r="J59" s="358"/>
      <c r="K59" s="14"/>
      <c r="M59" s="10" t="str">
        <f t="shared" si="2"/>
        <v/>
      </c>
    </row>
    <row r="60" spans="1:13" ht="17.25" customHeight="1" x14ac:dyDescent="0.25">
      <c r="A60" s="209"/>
      <c r="B60" s="225" t="s">
        <v>56</v>
      </c>
      <c r="C60" s="153" t="s">
        <v>57</v>
      </c>
      <c r="D60" s="154"/>
      <c r="E60" s="154"/>
      <c r="F60" s="154"/>
      <c r="G60" s="61">
        <v>0.5</v>
      </c>
      <c r="H60" s="71"/>
      <c r="I60" s="363">
        <f>IF(AND(M60="",M61=""),"",MAX(M60:M61))</f>
        <v>0</v>
      </c>
      <c r="J60" s="357">
        <v>0</v>
      </c>
      <c r="K60" s="14"/>
      <c r="M60" s="10" t="str">
        <f t="shared" si="2"/>
        <v/>
      </c>
    </row>
    <row r="61" spans="1:13" ht="17.25" customHeight="1" x14ac:dyDescent="0.25">
      <c r="A61" s="209"/>
      <c r="B61" s="226"/>
      <c r="C61" s="173" t="s">
        <v>58</v>
      </c>
      <c r="D61" s="174"/>
      <c r="E61" s="174"/>
      <c r="F61" s="174"/>
      <c r="G61" s="64">
        <v>0</v>
      </c>
      <c r="H61" s="73" t="s">
        <v>65</v>
      </c>
      <c r="I61" s="374"/>
      <c r="J61" s="358"/>
      <c r="K61" s="14"/>
      <c r="M61" s="10">
        <f t="shared" si="2"/>
        <v>0</v>
      </c>
    </row>
    <row r="62" spans="1:13" ht="17.25" customHeight="1" x14ac:dyDescent="0.25">
      <c r="A62" s="209"/>
      <c r="B62" s="222" t="s">
        <v>59</v>
      </c>
      <c r="C62" s="153" t="s">
        <v>85</v>
      </c>
      <c r="D62" s="154"/>
      <c r="E62" s="154"/>
      <c r="F62" s="154"/>
      <c r="G62" s="61">
        <v>0.4</v>
      </c>
      <c r="H62" s="71" t="s">
        <v>65</v>
      </c>
      <c r="I62" s="363">
        <f>IF(AND(M62="",M63=""),"",MAX(M62:M63))</f>
        <v>0.4</v>
      </c>
      <c r="J62" s="357">
        <v>0.4</v>
      </c>
      <c r="K62" s="14"/>
      <c r="M62" s="10">
        <f t="shared" si="2"/>
        <v>0.4</v>
      </c>
    </row>
    <row r="63" spans="1:13" ht="17.25" customHeight="1" x14ac:dyDescent="0.25">
      <c r="A63" s="209"/>
      <c r="B63" s="226"/>
      <c r="C63" s="173" t="s">
        <v>60</v>
      </c>
      <c r="D63" s="174"/>
      <c r="E63" s="174"/>
      <c r="F63" s="174"/>
      <c r="G63" s="64">
        <v>0</v>
      </c>
      <c r="H63" s="73"/>
      <c r="I63" s="374"/>
      <c r="J63" s="358"/>
      <c r="K63" s="14"/>
      <c r="M63" s="10" t="str">
        <f t="shared" si="2"/>
        <v/>
      </c>
    </row>
    <row r="64" spans="1:13" ht="17.25" customHeight="1" x14ac:dyDescent="0.25">
      <c r="A64" s="209"/>
      <c r="B64" s="222" t="s">
        <v>61</v>
      </c>
      <c r="C64" s="153" t="s">
        <v>86</v>
      </c>
      <c r="D64" s="154"/>
      <c r="E64" s="154"/>
      <c r="F64" s="154"/>
      <c r="G64" s="61">
        <v>0.1</v>
      </c>
      <c r="H64" s="71" t="s">
        <v>65</v>
      </c>
      <c r="I64" s="363">
        <f>IF(AND(M64="",M65=""),"",MAX(M64:M65))</f>
        <v>0.1</v>
      </c>
      <c r="J64" s="357">
        <v>0.1</v>
      </c>
      <c r="K64" s="14"/>
      <c r="M64" s="10">
        <f t="shared" si="2"/>
        <v>0.1</v>
      </c>
    </row>
    <row r="65" spans="1:13" ht="17.25" customHeight="1" thickBot="1" x14ac:dyDescent="0.3">
      <c r="A65" s="209"/>
      <c r="B65" s="226"/>
      <c r="C65" s="173" t="s">
        <v>62</v>
      </c>
      <c r="D65" s="174"/>
      <c r="E65" s="174"/>
      <c r="F65" s="174"/>
      <c r="G65" s="64">
        <v>0</v>
      </c>
      <c r="H65" s="81"/>
      <c r="I65" s="365"/>
      <c r="J65" s="358"/>
      <c r="K65" s="14"/>
      <c r="M65" s="10" t="str">
        <f t="shared" si="2"/>
        <v/>
      </c>
    </row>
    <row r="66" spans="1:13" ht="20.100000000000001" customHeight="1" thickTop="1" x14ac:dyDescent="0.25">
      <c r="A66" s="209"/>
      <c r="B66" s="31" t="s">
        <v>42</v>
      </c>
      <c r="C66" s="32"/>
      <c r="D66" s="33"/>
      <c r="E66" s="33"/>
      <c r="F66" s="34"/>
      <c r="G66" s="68">
        <v>2.5</v>
      </c>
      <c r="H66" s="88"/>
      <c r="I66" s="89">
        <f>SUM(I51:I65)</f>
        <v>1.7000000000000002</v>
      </c>
      <c r="J66" s="94">
        <v>1.7</v>
      </c>
      <c r="K66" s="14"/>
    </row>
    <row r="67" spans="1:13" ht="30" customHeight="1" thickBot="1" x14ac:dyDescent="0.3">
      <c r="A67" s="39"/>
      <c r="B67" s="227" t="s">
        <v>63</v>
      </c>
      <c r="C67" s="227"/>
      <c r="D67" s="227"/>
      <c r="E67" s="40"/>
      <c r="F67" s="41"/>
      <c r="G67" s="70">
        <v>10</v>
      </c>
      <c r="H67" s="90"/>
      <c r="I67" s="91">
        <f>IF(I32="","",SUM(I32,I50,I66))</f>
        <v>6.2</v>
      </c>
      <c r="J67" s="92">
        <f>IF(J32="","",SUM(J32,J50,J66))</f>
        <v>6</v>
      </c>
    </row>
    <row r="68" spans="1:13" ht="9.75" customHeight="1" thickTop="1" x14ac:dyDescent="0.25"/>
    <row r="69" spans="1:13" ht="51" customHeight="1" x14ac:dyDescent="0.25"/>
    <row r="70" spans="1:13" ht="20.25" customHeight="1" x14ac:dyDescent="0.25"/>
    <row r="71" spans="1:13" ht="20.25" customHeight="1" x14ac:dyDescent="0.25"/>
    <row r="72" spans="1:13" ht="20.25" customHeight="1" x14ac:dyDescent="0.25"/>
    <row r="73" spans="1:13" ht="20.25" customHeight="1" x14ac:dyDescent="0.25"/>
    <row r="74" spans="1:13" ht="20.25" customHeight="1" x14ac:dyDescent="0.25"/>
    <row r="75" spans="1:13" ht="20.25" customHeight="1" x14ac:dyDescent="0.25"/>
    <row r="76" spans="1:13" ht="20.25" customHeight="1" x14ac:dyDescent="0.25"/>
    <row r="77" spans="1:13" ht="20.25" customHeight="1" x14ac:dyDescent="0.25"/>
    <row r="78" spans="1:13" ht="20.25" customHeight="1" x14ac:dyDescent="0.25"/>
    <row r="79" spans="1:13" ht="20.25" customHeight="1" x14ac:dyDescent="0.25"/>
    <row r="80" spans="1:13" ht="20.25" customHeight="1" x14ac:dyDescent="0.25"/>
    <row r="81" ht="20.25" customHeight="1" x14ac:dyDescent="0.25"/>
    <row r="82" ht="20.25" customHeight="1" x14ac:dyDescent="0.25"/>
    <row r="83" ht="20.25" customHeight="1" x14ac:dyDescent="0.25"/>
    <row r="84" ht="20.25" customHeight="1" x14ac:dyDescent="0.25"/>
    <row r="85" ht="20.25" customHeight="1" x14ac:dyDescent="0.25"/>
    <row r="86" ht="20.25" customHeight="1" x14ac:dyDescent="0.25"/>
    <row r="87" ht="20.25" customHeight="1" x14ac:dyDescent="0.25"/>
    <row r="88" ht="18.75" customHeight="1" x14ac:dyDescent="0.25"/>
    <row r="89" ht="18.75" customHeight="1" x14ac:dyDescent="0.25"/>
  </sheetData>
  <sheetProtection selectLockedCells="1"/>
  <mergeCells count="121">
    <mergeCell ref="B67:D67"/>
    <mergeCell ref="B62:B63"/>
    <mergeCell ref="C62:F62"/>
    <mergeCell ref="I62:I63"/>
    <mergeCell ref="J62:J63"/>
    <mergeCell ref="C63:F63"/>
    <mergeCell ref="B64:B65"/>
    <mergeCell ref="C64:F64"/>
    <mergeCell ref="I64:I65"/>
    <mergeCell ref="J64:J65"/>
    <mergeCell ref="C65:F65"/>
    <mergeCell ref="B56:B59"/>
    <mergeCell ref="C56:D59"/>
    <mergeCell ref="E56:F56"/>
    <mergeCell ref="I56:I59"/>
    <mergeCell ref="A51:A66"/>
    <mergeCell ref="B51:B52"/>
    <mergeCell ref="C51:F51"/>
    <mergeCell ref="I51:I52"/>
    <mergeCell ref="J56:J59"/>
    <mergeCell ref="E57:F57"/>
    <mergeCell ref="E58:F58"/>
    <mergeCell ref="E59:F59"/>
    <mergeCell ref="B60:B61"/>
    <mergeCell ref="C60:F60"/>
    <mergeCell ref="I60:I61"/>
    <mergeCell ref="J60:J61"/>
    <mergeCell ref="C61:F61"/>
    <mergeCell ref="J51:J52"/>
    <mergeCell ref="C52:F52"/>
    <mergeCell ref="B53:B55"/>
    <mergeCell ref="C53:F53"/>
    <mergeCell ref="I53:I55"/>
    <mergeCell ref="J53:J55"/>
    <mergeCell ref="B47:B49"/>
    <mergeCell ref="C47:F47"/>
    <mergeCell ref="I47:I49"/>
    <mergeCell ref="J47:J49"/>
    <mergeCell ref="C48:F48"/>
    <mergeCell ref="C49:F49"/>
    <mergeCell ref="C54:F54"/>
    <mergeCell ref="C55:F55"/>
    <mergeCell ref="I36:I40"/>
    <mergeCell ref="J36:J40"/>
    <mergeCell ref="C37:F37"/>
    <mergeCell ref="C38:F38"/>
    <mergeCell ref="C39:F39"/>
    <mergeCell ref="B44:B46"/>
    <mergeCell ref="C44:D46"/>
    <mergeCell ref="E44:F44"/>
    <mergeCell ref="I44:I46"/>
    <mergeCell ref="J44:J46"/>
    <mergeCell ref="E45:F45"/>
    <mergeCell ref="E46:F46"/>
    <mergeCell ref="C40:F40"/>
    <mergeCell ref="B41:B43"/>
    <mergeCell ref="C41:F41"/>
    <mergeCell ref="I41:I43"/>
    <mergeCell ref="J41:J43"/>
    <mergeCell ref="C42:F42"/>
    <mergeCell ref="C43:F43"/>
    <mergeCell ref="B30:B31"/>
    <mergeCell ref="C30:F30"/>
    <mergeCell ref="I30:I31"/>
    <mergeCell ref="J30:J31"/>
    <mergeCell ref="C31:F31"/>
    <mergeCell ref="A33:A50"/>
    <mergeCell ref="B33:B35"/>
    <mergeCell ref="C33:D35"/>
    <mergeCell ref="E33:F33"/>
    <mergeCell ref="I33:I35"/>
    <mergeCell ref="A8:A32"/>
    <mergeCell ref="B8:B10"/>
    <mergeCell ref="C8:D10"/>
    <mergeCell ref="E8:F8"/>
    <mergeCell ref="I8:I10"/>
    <mergeCell ref="J8:J10"/>
    <mergeCell ref="E9:F9"/>
    <mergeCell ref="E10:F10"/>
    <mergeCell ref="B11:B18"/>
    <mergeCell ref="J33:J35"/>
    <mergeCell ref="E34:F34"/>
    <mergeCell ref="E35:F35"/>
    <mergeCell ref="B36:B40"/>
    <mergeCell ref="C36:F36"/>
    <mergeCell ref="B24:B29"/>
    <mergeCell ref="C24:F24"/>
    <mergeCell ref="I24:I29"/>
    <mergeCell ref="J24:J29"/>
    <mergeCell ref="C25:F25"/>
    <mergeCell ref="C26:F26"/>
    <mergeCell ref="C27:F27"/>
    <mergeCell ref="C28:F28"/>
    <mergeCell ref="C29:F29"/>
    <mergeCell ref="B19:B20"/>
    <mergeCell ref="C19:F19"/>
    <mergeCell ref="I19:I20"/>
    <mergeCell ref="J19:J20"/>
    <mergeCell ref="C20:F20"/>
    <mergeCell ref="B21:B23"/>
    <mergeCell ref="C21:F21"/>
    <mergeCell ref="I21:I23"/>
    <mergeCell ref="J21:J23"/>
    <mergeCell ref="C22:F22"/>
    <mergeCell ref="C23:F23"/>
    <mergeCell ref="B2:G2"/>
    <mergeCell ref="F3:J3"/>
    <mergeCell ref="F4:J4"/>
    <mergeCell ref="A7:B7"/>
    <mergeCell ref="C7:F7"/>
    <mergeCell ref="H7:I7"/>
    <mergeCell ref="I11:I18"/>
    <mergeCell ref="J11:J18"/>
    <mergeCell ref="C12:F12"/>
    <mergeCell ref="C13:F13"/>
    <mergeCell ref="C14:F14"/>
    <mergeCell ref="C15:F15"/>
    <mergeCell ref="C16:F16"/>
    <mergeCell ref="C17:F17"/>
    <mergeCell ref="C18:F18"/>
    <mergeCell ref="C11:F11"/>
  </mergeCells>
  <phoneticPr fontId="2"/>
  <dataValidations count="2">
    <dataValidation type="list" allowBlank="1" showInputMessage="1" showErrorMessage="1" sqref="H30" xr:uid="{C0BE08B8-8A3B-42E0-898C-5FCE825F3CEF}">
      <formula1>$N$10:$N$30</formula1>
    </dataValidation>
    <dataValidation type="list" allowBlank="1" showInputMessage="1" showErrorMessage="1" sqref="H8:H29 H31 H51:H65 H33:H49" xr:uid="{506D144B-112A-4DA4-BF1B-5526B388BB5E}">
      <formula1>$N$8:$N$9</formula1>
    </dataValidation>
  </dataValidations>
  <pageMargins left="0.62992125984251968" right="3.937007874015748E-2" top="0.78740157480314965" bottom="0.55118110236220474" header="0.51181102362204722" footer="0.19685039370078741"/>
  <pageSetup paperSize="9" scale="59"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zoomScaleNormal="100" zoomScaleSheetLayoutView="100" workbookViewId="0">
      <selection activeCell="I21" sqref="I21"/>
    </sheetView>
  </sheetViews>
  <sheetFormatPr defaultColWidth="9" defaultRowHeight="12.75" x14ac:dyDescent="0.25"/>
  <cols>
    <col min="1" max="6" width="9" style="108"/>
    <col min="7" max="7" width="10.3984375" style="108" customWidth="1"/>
    <col min="8" max="8" width="11.265625" style="108" customWidth="1"/>
    <col min="9" max="9" width="13.265625" style="108" customWidth="1"/>
    <col min="10" max="16384" width="9" style="108"/>
  </cols>
  <sheetData>
    <row r="2" spans="1:9" ht="16.149999999999999" x14ac:dyDescent="0.25">
      <c r="A2" s="109" t="s">
        <v>89</v>
      </c>
    </row>
    <row r="4" spans="1:9" x14ac:dyDescent="0.25">
      <c r="A4" s="376" t="s">
        <v>88</v>
      </c>
      <c r="B4" s="376"/>
      <c r="C4" s="376"/>
      <c r="D4" s="376"/>
      <c r="E4" s="376"/>
      <c r="F4" s="376"/>
      <c r="G4" s="376"/>
      <c r="H4" s="376"/>
      <c r="I4" s="376"/>
    </row>
    <row r="5" spans="1:9" x14ac:dyDescent="0.25">
      <c r="A5" s="376"/>
      <c r="B5" s="376"/>
      <c r="C5" s="376"/>
      <c r="D5" s="376"/>
      <c r="E5" s="376"/>
      <c r="F5" s="376"/>
      <c r="G5" s="376"/>
      <c r="H5" s="376"/>
      <c r="I5" s="376"/>
    </row>
    <row r="6" spans="1:9" x14ac:dyDescent="0.25">
      <c r="A6" s="376"/>
      <c r="B6" s="376"/>
      <c r="C6" s="376"/>
      <c r="D6" s="376"/>
      <c r="E6" s="376"/>
      <c r="F6" s="376"/>
      <c r="G6" s="376"/>
      <c r="H6" s="376"/>
      <c r="I6" s="376"/>
    </row>
    <row r="29" spans="1:9" x14ac:dyDescent="0.25">
      <c r="A29" s="376" t="s">
        <v>87</v>
      </c>
      <c r="B29" s="376"/>
      <c r="C29" s="376"/>
      <c r="D29" s="376"/>
      <c r="E29" s="376"/>
      <c r="F29" s="376"/>
      <c r="G29" s="376"/>
      <c r="H29" s="376"/>
      <c r="I29" s="376"/>
    </row>
    <row r="30" spans="1:9" x14ac:dyDescent="0.25">
      <c r="A30" s="376"/>
      <c r="B30" s="376"/>
      <c r="C30" s="376"/>
      <c r="D30" s="376"/>
      <c r="E30" s="376"/>
      <c r="F30" s="376"/>
      <c r="G30" s="376"/>
      <c r="H30" s="376"/>
      <c r="I30" s="376"/>
    </row>
    <row r="31" spans="1:9" x14ac:dyDescent="0.25">
      <c r="A31" s="376"/>
      <c r="B31" s="376"/>
      <c r="C31" s="376"/>
      <c r="D31" s="376"/>
      <c r="E31" s="376"/>
      <c r="F31" s="376"/>
      <c r="G31" s="376"/>
      <c r="H31" s="376"/>
      <c r="I31" s="376"/>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★内訳書記載例（土木関係）</vt:lpstr>
      <vt:lpstr>★自己採点表記載例</vt:lpstr>
      <vt:lpstr>PDFファイルの作成方法</vt:lpstr>
      <vt:lpstr>★自己採点表記載例!Print_Area</vt:lpstr>
      <vt:lpstr>'★内訳書記載例（土木関係）'!Print_Area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田中　しおり</cp:lastModifiedBy>
  <cp:lastPrinted>2024-07-11T00:42:38Z</cp:lastPrinted>
  <dcterms:created xsi:type="dcterms:W3CDTF">2008-06-13T01:43:29Z</dcterms:created>
  <dcterms:modified xsi:type="dcterms:W3CDTF">2025-01-28T08:14:59Z</dcterms:modified>
</cp:coreProperties>
</file>