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3.105.158\share\工事契約係\一般競争入札\0200_建築一式\02_発注\R06年度\★12月議案もの【特簡】R6.9.13告示A級２件（福平小※２社ＪＶ、吉野東小※単独）\03 公告関係\02 吉野東中学校校舎増築その他本体工事\工事費内訳書・自己採点表\"/>
    </mc:Choice>
  </mc:AlternateContent>
  <xr:revisionPtr revIDLastSave="0" documentId="13_ncr:1_{AC688C8B-04C4-44BC-8BB1-F063F3D6FE4A}"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<sst xmlns="http://schemas.openxmlformats.org/spreadsheetml/2006/main" count="280" uniqueCount="153">
  <si>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</si>
  <si>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</si>
  <si>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</si>
  <si>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</si>
  <si>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</si>
  <si>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</si>
  <si>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</si>
  <si>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</si>
  <si>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</si>
  <si>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</si>
  <si>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</si>
  <si>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</si>
  <si>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</si>
  <si>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</si>
  <si>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</si>
  <si>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</si>
  <si>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</si>
  <si>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</si>
  <si>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</si>
  <si>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</si>
  <si>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</si>
  <si>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</si>
  <si>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</si>
  <si>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</si>
  <si>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</si>
  <si>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</si>
  <si>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</si>
  <si>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</si>
  <si>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</si>
  <si>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</si>
  <si>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</si>
  <si>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</si>
  <si>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</si>
  <si>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</si>
  <si>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</si>
  <si>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</si>
  <si>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</si>
  <si>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</si>
  <si>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</si>
  <si>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</si>
  <si>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</si>
  <si>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</si>
  <si>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</si>
  <si>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</si>
  <si>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</si>
  <si>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</si>
  <si>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</si>
  <si>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</si>
  <si>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</si>
  <si>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</si>
  <si>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</si>
  <si>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</si>
  <si>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</si>
  <si>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</si>
  <si>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</si>
  <si>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</si>
  <si>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</si>
  <si>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</si>
  <si>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</si>
  <si>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</si>
  <si>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</si>
  <si>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</si>
  <si>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</si>
  <si>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</si>
  <si>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</si>
  <si>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</si>
  <si>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</si>
  <si>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</si>
  <si>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</si>
  <si>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</si>
  <si>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</si>
  <si>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</si>
  <si>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</si>
  <si>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</si>
  <si>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</si>
  <si>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</si>
  <si>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</si>
  <si>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</si>
  <si>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</si>
  <si>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</si>
  <si>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</si>
  <si>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</si>
  <si>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</si>
  <si>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</si>
  <si>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</si>
  <si>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</si>
  <si>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</si>
  <si>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</si>
  <si>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</si>
  <si>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</si>
  <si>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</si>
  <si>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</si>
  <si>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</si>
  <si>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</si>
  <si>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</si>
  <si>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</si>
  <si>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</si>
  <si>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</si>
  <si>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</si>
  <si>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</si>
  <si>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</si>
  <si>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</si>
  <si>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</si>
  <si>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</si>
  <si>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</si>
  <si>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</si>
  <si>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</si>
  <si>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</si>
  <si>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</si>
  <si>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</si>
  <si>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</si>
  <si>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</si>
  <si>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</si>
  <si>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</si>
  <si>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</si>
  <si>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</si>
  <si>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</si>
  <si>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</si>
  <si>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</si>
  <si>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</si>
  <si>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</si>
  <si>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</si>
  <si>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</si>
  <si>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</si>
  <si>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</si>
  <si>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</si>
  <si>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</si>
  <si>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</si>
  <si>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</si>
  <si>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</si>
  <si>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</si>
  <si>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</si>
  <si>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</si>
  <si>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</si>
  <si>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</si>
  <si>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</si>
  <si>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</si>
  <si>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</si>
  <si>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</si>
  <si>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</si>
  <si>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</si>
  <si>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</si>
  <si>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</si>
  <si>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</si>
  <si>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過去5年間(年度)の本市が発注した建築一式工事で、主任(監理)技術者、現場代理人の実績がある者又は国、県の表彰実績がある者で令和6年4月1日現在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</si>
  <si>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</si>
  <si>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</si>
  <si>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</si>
  <si>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国、県又は本市が発注した過去5年間の同種工事で、主任(監理)技術者、現場代理人の実績又はが表彰実績がある者が令和6年4月1日現在で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</si>
  <si>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吉野東中学校校舎増築その他本体工事</t>
    <phoneticPr fontId="2"/>
  </si>
  <si>
    <t>鹿児島市吉野町５００３番地</t>
    <phoneticPr fontId="2"/>
  </si>
  <si>
    <t>同種工事（RC造又はSRC造の延床面積が500㎡以上の新築、増築又は改築工事）で契約金額２億５千万円以上の完成工事実績</t>
    <rPh sb="15" eb="17">
      <t>のべゆか</t>
    </rPh>
    <phoneticPr fontId="19" type="Hiragana" alignment="center"/>
  </si>
  <si>
    <t>同種工事（RC造又はSRC造の
延床面積が500㎡以上の
新築、増築又は改築工事）の
施工経験</t>
    <rPh sb="0" eb="2">
      <t>どうしゅ</t>
    </rPh>
    <rPh sb="2" eb="4">
      <t>こうじ</t>
    </rPh>
    <rPh sb="7" eb="8">
      <t>ぞう</t>
    </rPh>
    <rPh sb="8" eb="9">
      <t>また</t>
    </rPh>
    <rPh sb="13" eb="14">
      <t>づくり</t>
    </rPh>
    <rPh sb="16" eb="18">
      <t>のべゆか</t>
    </rPh>
    <rPh sb="18" eb="20">
      <t>めんせき</t>
    </rPh>
    <rPh sb="24" eb="27">
      <t>へいほうめーとるいじょう</t>
    </rPh>
    <rPh sb="29" eb="31">
      <t>しんちく</t>
    </rPh>
    <rPh sb="32" eb="34">
      <t>ぞうちく</t>
    </rPh>
    <rPh sb="34" eb="35">
      <t>また</t>
    </rPh>
    <rPh sb="36" eb="38">
      <t>かいちく</t>
    </rPh>
    <rPh sb="38" eb="40">
      <t>こうじ</t>
    </rPh>
    <rPh sb="43" eb="45">
      <t>せこう</t>
    </rPh>
    <rPh sb="45" eb="47">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</si>
</sst>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1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30" fillId="0" borderId="31" xfId="3" applyFont="1" applyBorder="1" applyAlignment="1">
      <alignment horizontal="left" vertical="center" wrapText="1"/>
    </xf>
    <xf numFmtId="0" fontId="30" fillId="0" borderId="32" xfId="3" applyFont="1" applyBorder="1" applyAlignment="1">
      <alignment horizontal="left" vertical="center" wrapText="1"/>
    </xf>
    <xf numFmtId="0" fontId="30" fillId="0" borderId="20" xfId="3" applyFont="1" applyBorder="1" applyAlignment="1">
      <alignment horizontal="left" vertical="center" wrapText="1"/>
    </xf>
    <xf numFmtId="0" fontId="30" fillId="0" borderId="18" xfId="3" applyFont="1" applyBorder="1" applyAlignment="1">
      <alignment horizontal="left" vertical="center" wrapText="1"/>
    </xf>
    <xf numFmtId="0" fontId="30" fillId="0" borderId="44" xfId="3" applyFont="1" applyBorder="1" applyAlignment="1">
      <alignment horizontal="left" vertical="center" wrapText="1"/>
    </xf>
    <xf numFmtId="0" fontId="3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0" fontId="15" fillId="0" borderId="32" xfId="3" applyFont="1" applyBorder="1" applyAlignment="1">
      <alignment horizontal="left"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吉野東中学校校舎増築その他本体工事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244" t="s">
        <v>151</v>
      </c>
      <c r="D54" s="245"/>
      <c r="E54" s="250" t="s">
        <v>107</v>
      </c>
      <c r="F54" s="251"/>
      <c r="G54" s="17">
        <v>1.2</v>
      </c>
      <c r="H54" s="47"/>
      <c r="I54" s="172" t="str">
        <f>IF(AND(M54="",M55="",M56=""),"",MAX(M54:M56))</f>
        <v/>
      </c>
      <c r="J54" s="167"/>
      <c r="K54" s="14"/>
      <c r="M54" s="10" t="str">
        <f>IF(H54="","",G54)</f>
        <v/>
      </c>
    </row>
    <row r="55" spans="1:14" ht="20.100000000000001" customHeight="1" x14ac:dyDescent="0.25">
      <c r="A55" s="242"/>
      <c r="B55" s="215"/>
      <c r="C55" s="246"/>
      <c r="D55" s="247"/>
      <c r="E55" s="212" t="s">
        <v>108</v>
      </c>
      <c r="F55" s="213"/>
      <c r="G55" s="18">
        <v>0.6</v>
      </c>
      <c r="H55" s="48"/>
      <c r="I55" s="173"/>
      <c r="J55" s="168"/>
      <c r="K55" s="14"/>
      <c r="M55" s="10" t="str">
        <f>IF(H55="","",G55)</f>
        <v/>
      </c>
      <c r="N55" s="61" t="s">
        <v>42</v>
      </c>
    </row>
    <row r="56" spans="1:14" ht="20.100000000000001" customHeight="1" x14ac:dyDescent="0.25">
      <c r="A56" s="242"/>
      <c r="B56" s="221"/>
      <c r="C56" s="248"/>
      <c r="D56" s="24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52"/>
      <c r="C59" s="170" t="s">
        <v>45</v>
      </c>
      <c r="D59" s="171"/>
      <c r="E59" s="171"/>
      <c r="F59" s="171"/>
      <c r="G59" s="19">
        <v>0.9</v>
      </c>
      <c r="H59" s="51"/>
      <c r="I59" s="165"/>
      <c r="J59" s="168"/>
      <c r="K59" s="14"/>
      <c r="M59" s="10" t="str">
        <f t="shared" si="0"/>
        <v/>
      </c>
      <c r="N59" s="66">
        <v>3</v>
      </c>
    </row>
    <row r="60" spans="1:14" ht="17.25" customHeight="1" x14ac:dyDescent="0.25">
      <c r="A60" s="242"/>
      <c r="B60" s="252"/>
      <c r="C60" s="170" t="s">
        <v>46</v>
      </c>
      <c r="D60" s="171"/>
      <c r="E60" s="171"/>
      <c r="F60" s="171"/>
      <c r="G60" s="19">
        <v>0.6</v>
      </c>
      <c r="H60" s="51"/>
      <c r="I60" s="165"/>
      <c r="J60" s="168"/>
      <c r="K60" s="14"/>
      <c r="M60" s="10" t="str">
        <f t="shared" si="0"/>
        <v/>
      </c>
      <c r="N60" s="66">
        <v>4</v>
      </c>
    </row>
    <row r="61" spans="1:14" ht="17.25" customHeight="1" x14ac:dyDescent="0.25">
      <c r="A61" s="242"/>
      <c r="B61" s="252"/>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131</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132</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53" t="s">
        <v>124</v>
      </c>
      <c r="C74" s="162" t="s">
        <v>52</v>
      </c>
      <c r="D74" s="163"/>
      <c r="E74" s="163"/>
      <c r="F74" s="163"/>
      <c r="G74" s="22" t="s">
        <v>53</v>
      </c>
      <c r="H74" s="54"/>
      <c r="I74" s="255" t="str">
        <f>IF(AND(M74="",M75=""),"",IF(M74="",M75,M74))</f>
        <v/>
      </c>
      <c r="J74" s="257"/>
      <c r="K74" s="64"/>
      <c r="M74" s="10" t="str">
        <f>IF(H74="","",H74*-0.1)</f>
        <v/>
      </c>
      <c r="N74" s="66"/>
    </row>
    <row r="75" spans="1:14" ht="17.25" customHeight="1" thickBot="1" x14ac:dyDescent="0.3">
      <c r="A75" s="242"/>
      <c r="B75" s="254"/>
      <c r="C75" s="206" t="s">
        <v>54</v>
      </c>
      <c r="D75" s="219"/>
      <c r="E75" s="219"/>
      <c r="F75" s="219"/>
      <c r="G75" s="19" t="s">
        <v>55</v>
      </c>
      <c r="H75" s="55"/>
      <c r="I75" s="256"/>
      <c r="J75" s="258"/>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134</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141</v>
      </c>
      <c r="D85" s="192"/>
      <c r="E85" s="162" t="s">
        <v>142</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145</v>
      </c>
      <c r="F86" s="222"/>
      <c r="G86" s="21">
        <v>0.3</v>
      </c>
      <c r="H86" s="87"/>
      <c r="I86" s="165"/>
      <c r="J86" s="168"/>
      <c r="K86" s="14"/>
      <c r="M86" s="10" t="str">
        <f t="shared" si="2"/>
        <v/>
      </c>
    </row>
    <row r="87" spans="1:13" ht="20.100000000000001" customHeight="1" x14ac:dyDescent="0.25">
      <c r="A87" s="187"/>
      <c r="B87" s="204"/>
      <c r="C87" s="206"/>
      <c r="D87" s="219"/>
      <c r="E87" s="232" t="s">
        <v>146</v>
      </c>
      <c r="F87" s="233"/>
      <c r="G87" s="21">
        <v>0.2</v>
      </c>
      <c r="H87" s="87"/>
      <c r="I87" s="165"/>
      <c r="J87" s="168"/>
      <c r="K87" s="14"/>
      <c r="M87" s="10" t="str">
        <f t="shared" si="2"/>
        <v/>
      </c>
    </row>
    <row r="88" spans="1:13" ht="20.100000000000001" customHeight="1" x14ac:dyDescent="0.25">
      <c r="A88" s="187"/>
      <c r="B88" s="204"/>
      <c r="C88" s="206"/>
      <c r="D88" s="219"/>
      <c r="E88" s="170" t="s">
        <v>147</v>
      </c>
      <c r="F88" s="222"/>
      <c r="G88" s="18">
        <v>0.1</v>
      </c>
      <c r="H88" s="59"/>
      <c r="I88" s="165"/>
      <c r="J88" s="168"/>
      <c r="K88" s="14"/>
      <c r="M88" s="10" t="str">
        <f t="shared" si="2"/>
        <v/>
      </c>
    </row>
    <row r="89" spans="1:13" ht="20.100000000000001" customHeight="1" x14ac:dyDescent="0.25">
      <c r="A89" s="187"/>
      <c r="B89" s="205"/>
      <c r="C89" s="208"/>
      <c r="D89" s="218"/>
      <c r="E89" s="175" t="s">
        <v>143</v>
      </c>
      <c r="F89" s="225"/>
      <c r="G89" s="20">
        <v>0</v>
      </c>
      <c r="H89" s="60"/>
      <c r="I89" s="166"/>
      <c r="J89" s="169"/>
      <c r="K89" s="14"/>
      <c r="M89" s="10" t="str">
        <f t="shared" si="2"/>
        <v/>
      </c>
    </row>
    <row r="90" spans="1:13" ht="21" customHeight="1" x14ac:dyDescent="0.25">
      <c r="A90" s="187"/>
      <c r="B90" s="203" t="s">
        <v>139</v>
      </c>
      <c r="C90" s="226" t="s">
        <v>144</v>
      </c>
      <c r="D90" s="227"/>
      <c r="E90" s="162" t="s">
        <v>140</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128</v>
      </c>
      <c r="F92" s="225"/>
      <c r="G92" s="20">
        <v>0</v>
      </c>
      <c r="H92" s="60"/>
      <c r="I92" s="166"/>
      <c r="J92" s="169"/>
      <c r="K92" s="14"/>
      <c r="M92" s="10" t="str">
        <f t="shared" si="3"/>
        <v/>
      </c>
    </row>
    <row r="93" spans="1:13" ht="20.100000000000001" customHeight="1" x14ac:dyDescent="0.25">
      <c r="A93" s="187"/>
      <c r="B93" s="203" t="s">
        <v>135</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129</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130</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7" t="s">
        <v>31</v>
      </c>
      <c r="F1" s="297"/>
    </row>
    <row r="2" spans="1:6" x14ac:dyDescent="0.25">
      <c r="A2" s="5" t="s">
        <v>112</v>
      </c>
    </row>
    <row r="3" spans="1:6" ht="20.100000000000001" customHeight="1" x14ac:dyDescent="0.25">
      <c r="C3" s="5"/>
      <c r="D3" s="5" t="s">
        <v>12</v>
      </c>
      <c r="E3" s="298" t="s">
        <v>18</v>
      </c>
      <c r="F3" s="298"/>
    </row>
    <row r="4" spans="1:6" ht="20.100000000000001" customHeight="1" x14ac:dyDescent="0.25">
      <c r="C4" s="5"/>
      <c r="D4" s="5" t="s">
        <v>6</v>
      </c>
      <c r="E4" s="298" t="s">
        <v>19</v>
      </c>
      <c r="F4" s="29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9" t="s">
        <v>23</v>
      </c>
      <c r="B7" s="299"/>
      <c r="C7" s="299"/>
      <c r="D7" t="s">
        <v>22</v>
      </c>
      <c r="E7" t="s">
        <v>21</v>
      </c>
      <c r="F7" s="1"/>
    </row>
    <row r="11" spans="1:6" ht="13.15" thickBot="1" x14ac:dyDescent="0.3"/>
    <row r="12" spans="1:6" ht="20.100000000000001" customHeight="1" thickBot="1" x14ac:dyDescent="0.3">
      <c r="A12" s="6" t="s">
        <v>5</v>
      </c>
      <c r="B12" s="300" t="s">
        <v>29</v>
      </c>
      <c r="C12" s="301"/>
      <c r="D12" s="301"/>
      <c r="E12" s="301"/>
      <c r="F12" s="301"/>
    </row>
    <row r="13" spans="1:6" ht="20.100000000000001" customHeight="1" thickBot="1" x14ac:dyDescent="0.3">
      <c r="A13" s="6" t="s">
        <v>0</v>
      </c>
      <c r="B13" s="295" t="s">
        <v>30</v>
      </c>
      <c r="C13" s="296"/>
      <c r="D13" s="296"/>
      <c r="E13" s="296"/>
      <c r="F13" s="296"/>
    </row>
    <row r="14" spans="1:6" ht="14.65" thickBot="1" x14ac:dyDescent="0.3">
      <c r="A14" s="3"/>
      <c r="B14" s="7"/>
      <c r="C14" s="7"/>
      <c r="D14" s="7"/>
      <c r="E14" s="7"/>
      <c r="F14" s="7"/>
    </row>
    <row r="15" spans="1:6" s="3" customFormat="1" ht="20.100000000000001" customHeight="1" thickBot="1" x14ac:dyDescent="0.3">
      <c r="A15" s="288" t="s">
        <v>7</v>
      </c>
      <c r="B15" s="289"/>
      <c r="C15" s="290" t="s">
        <v>4</v>
      </c>
      <c r="D15" s="291"/>
      <c r="E15" s="289"/>
      <c r="F15" s="4" t="s">
        <v>17</v>
      </c>
    </row>
    <row r="16" spans="1:6" ht="20.100000000000001" customHeight="1" x14ac:dyDescent="0.25">
      <c r="A16" s="286" t="s">
        <v>28</v>
      </c>
      <c r="B16" s="287"/>
      <c r="C16" s="292">
        <v>2400000</v>
      </c>
      <c r="D16" s="293"/>
      <c r="E16" s="294"/>
      <c r="F16" s="8">
        <v>0.24</v>
      </c>
    </row>
    <row r="17" spans="1:6" ht="20.100000000000001" customHeight="1" x14ac:dyDescent="0.25">
      <c r="A17" s="286" t="s">
        <v>24</v>
      </c>
      <c r="B17" s="287"/>
      <c r="C17" s="276">
        <v>2000000</v>
      </c>
      <c r="D17" s="277"/>
      <c r="E17" s="278"/>
      <c r="F17" s="9">
        <v>0.2</v>
      </c>
    </row>
    <row r="18" spans="1:6" ht="20.100000000000001" customHeight="1" x14ac:dyDescent="0.25">
      <c r="A18" s="286" t="s">
        <v>25</v>
      </c>
      <c r="B18" s="287"/>
      <c r="C18" s="276">
        <v>3200000</v>
      </c>
      <c r="D18" s="277"/>
      <c r="E18" s="278"/>
      <c r="F18" s="9">
        <v>0.33</v>
      </c>
    </row>
    <row r="19" spans="1:6" ht="20.100000000000001" customHeight="1" x14ac:dyDescent="0.25">
      <c r="A19" s="286" t="s">
        <v>26</v>
      </c>
      <c r="B19" s="287"/>
      <c r="C19" s="276">
        <v>2000000</v>
      </c>
      <c r="D19" s="277"/>
      <c r="E19" s="278"/>
      <c r="F19" s="9">
        <v>0.2</v>
      </c>
    </row>
    <row r="20" spans="1:6" ht="20.100000000000001" customHeight="1" x14ac:dyDescent="0.25">
      <c r="A20" s="279" t="s">
        <v>27</v>
      </c>
      <c r="B20" s="280"/>
      <c r="C20" s="276">
        <v>300000</v>
      </c>
      <c r="D20" s="277"/>
      <c r="E20" s="278"/>
      <c r="F20" s="9">
        <v>0.03</v>
      </c>
    </row>
    <row r="21" spans="1:6" ht="20.100000000000001" customHeight="1" x14ac:dyDescent="0.25">
      <c r="A21" s="279"/>
      <c r="B21" s="280"/>
      <c r="C21" s="276"/>
      <c r="D21" s="277"/>
      <c r="E21" s="278"/>
      <c r="F21" s="9"/>
    </row>
    <row r="22" spans="1:6" ht="20.100000000000001" customHeight="1" x14ac:dyDescent="0.25">
      <c r="A22" s="279"/>
      <c r="B22" s="280"/>
      <c r="C22" s="276"/>
      <c r="D22" s="277"/>
      <c r="E22" s="278"/>
      <c r="F22" s="9"/>
    </row>
    <row r="23" spans="1:6" ht="20.100000000000001" customHeight="1" x14ac:dyDescent="0.25">
      <c r="A23" s="279"/>
      <c r="B23" s="280"/>
      <c r="C23" s="276"/>
      <c r="D23" s="277"/>
      <c r="E23" s="278"/>
      <c r="F23" s="9"/>
    </row>
    <row r="24" spans="1:6" ht="20.100000000000001" customHeight="1" x14ac:dyDescent="0.25">
      <c r="A24" s="279"/>
      <c r="B24" s="280"/>
      <c r="C24" s="276"/>
      <c r="D24" s="277"/>
      <c r="E24" s="278"/>
      <c r="F24" s="9"/>
    </row>
    <row r="25" spans="1:6" ht="20.100000000000001" customHeight="1" x14ac:dyDescent="0.25">
      <c r="A25" s="279"/>
      <c r="B25" s="280"/>
      <c r="C25" s="276"/>
      <c r="D25" s="277"/>
      <c r="E25" s="278"/>
      <c r="F25" s="9"/>
    </row>
    <row r="26" spans="1:6" ht="20.100000000000001" customHeight="1" x14ac:dyDescent="0.25">
      <c r="A26" s="279"/>
      <c r="B26" s="280"/>
      <c r="C26" s="276"/>
      <c r="D26" s="277"/>
      <c r="E26" s="278"/>
      <c r="F26" s="9"/>
    </row>
    <row r="27" spans="1:6" ht="20.100000000000001" customHeight="1" x14ac:dyDescent="0.25">
      <c r="A27" s="279"/>
      <c r="B27" s="280"/>
      <c r="C27" s="276"/>
      <c r="D27" s="277"/>
      <c r="E27" s="278"/>
      <c r="F27" s="9"/>
    </row>
    <row r="28" spans="1:6" ht="20.100000000000001" customHeight="1" x14ac:dyDescent="0.25">
      <c r="A28" s="279"/>
      <c r="B28" s="280"/>
      <c r="C28" s="276"/>
      <c r="D28" s="277"/>
      <c r="E28" s="278"/>
      <c r="F28" s="9"/>
    </row>
    <row r="29" spans="1:6" ht="20.100000000000001" customHeight="1" x14ac:dyDescent="0.25">
      <c r="A29" s="279"/>
      <c r="B29" s="280"/>
      <c r="C29" s="276"/>
      <c r="D29" s="277"/>
      <c r="E29" s="278"/>
      <c r="F29" s="9"/>
    </row>
    <row r="30" spans="1:6" ht="20.100000000000001" customHeight="1" x14ac:dyDescent="0.25">
      <c r="A30" s="279"/>
      <c r="B30" s="280"/>
      <c r="C30" s="276"/>
      <c r="D30" s="277"/>
      <c r="E30" s="278"/>
      <c r="F30" s="9"/>
    </row>
    <row r="31" spans="1:6" ht="20.100000000000001" customHeight="1" x14ac:dyDescent="0.25">
      <c r="A31" s="279"/>
      <c r="B31" s="280"/>
      <c r="C31" s="276"/>
      <c r="D31" s="277"/>
      <c r="E31" s="278"/>
      <c r="F31" s="9"/>
    </row>
    <row r="32" spans="1:6" ht="20.100000000000001" customHeight="1" x14ac:dyDescent="0.25">
      <c r="A32" s="279"/>
      <c r="B32" s="280"/>
      <c r="C32" s="276"/>
      <c r="D32" s="277"/>
      <c r="E32" s="278"/>
      <c r="F32" s="9"/>
    </row>
    <row r="33" spans="1:6" ht="20.100000000000001" customHeight="1" x14ac:dyDescent="0.25">
      <c r="A33" s="279"/>
      <c r="B33" s="280"/>
      <c r="C33" s="276"/>
      <c r="D33" s="277"/>
      <c r="E33" s="278"/>
      <c r="F33" s="9"/>
    </row>
    <row r="34" spans="1:6" ht="20.100000000000001" customHeight="1" thickBot="1" x14ac:dyDescent="0.3">
      <c r="A34" s="279"/>
      <c r="B34" s="280"/>
      <c r="C34" s="276"/>
      <c r="D34" s="277"/>
      <c r="E34" s="278"/>
      <c r="F34" s="9"/>
    </row>
    <row r="35" spans="1:6" ht="20.100000000000001" customHeight="1" x14ac:dyDescent="0.25">
      <c r="A35" s="281" t="s">
        <v>1</v>
      </c>
      <c r="B35" s="282"/>
      <c r="C35" s="283">
        <v>9900000</v>
      </c>
      <c r="D35" s="284"/>
      <c r="E35" s="285"/>
      <c r="F35" s="75">
        <f>SUM(F16:F34)</f>
        <v>1</v>
      </c>
    </row>
    <row r="36" spans="1:6" ht="20.100000000000001" customHeight="1" x14ac:dyDescent="0.25">
      <c r="A36" s="274" t="s">
        <v>2</v>
      </c>
      <c r="B36" s="275"/>
      <c r="C36" s="276">
        <v>2000000</v>
      </c>
      <c r="D36" s="277"/>
      <c r="E36" s="278"/>
      <c r="F36" s="76"/>
    </row>
    <row r="37" spans="1:6" ht="20.100000000000001" customHeight="1" x14ac:dyDescent="0.25">
      <c r="A37" s="269" t="s">
        <v>8</v>
      </c>
      <c r="B37" s="270"/>
      <c r="C37" s="271">
        <f>C35+C36</f>
        <v>11900000</v>
      </c>
      <c r="D37" s="272"/>
      <c r="E37" s="273"/>
      <c r="F37" s="76"/>
    </row>
    <row r="38" spans="1:6" ht="20.100000000000001" customHeight="1" x14ac:dyDescent="0.25">
      <c r="A38" s="274" t="s">
        <v>9</v>
      </c>
      <c r="B38" s="275"/>
      <c r="C38" s="276">
        <v>1000000</v>
      </c>
      <c r="D38" s="277"/>
      <c r="E38" s="278"/>
      <c r="F38" s="76"/>
    </row>
    <row r="39" spans="1:6" ht="20.100000000000001" customHeight="1" x14ac:dyDescent="0.25">
      <c r="A39" s="269" t="s">
        <v>10</v>
      </c>
      <c r="B39" s="270"/>
      <c r="C39" s="271">
        <f>C37+C38</f>
        <v>12900000</v>
      </c>
      <c r="D39" s="272"/>
      <c r="E39" s="273"/>
      <c r="F39" s="76"/>
    </row>
    <row r="40" spans="1:6" ht="20.100000000000001" customHeight="1" x14ac:dyDescent="0.25">
      <c r="A40" s="274" t="s">
        <v>3</v>
      </c>
      <c r="B40" s="275"/>
      <c r="C40" s="276">
        <v>800000</v>
      </c>
      <c r="D40" s="277"/>
      <c r="E40" s="278"/>
      <c r="F40" s="76"/>
    </row>
    <row r="41" spans="1:6" ht="20.100000000000001" customHeight="1" x14ac:dyDescent="0.25">
      <c r="A41" s="269" t="s">
        <v>11</v>
      </c>
      <c r="B41" s="270"/>
      <c r="C41" s="271">
        <f>C37+C38+C40</f>
        <v>13700000</v>
      </c>
      <c r="D41" s="272"/>
      <c r="E41" s="273"/>
      <c r="F41" s="76"/>
    </row>
    <row r="42" spans="1:6" ht="20.100000000000001" customHeight="1" thickBot="1" x14ac:dyDescent="0.3">
      <c r="A42" s="259" t="s">
        <v>13</v>
      </c>
      <c r="B42" s="260"/>
      <c r="C42" s="261"/>
      <c r="D42" s="262"/>
      <c r="E42" s="263"/>
      <c r="F42" s="77"/>
    </row>
    <row r="43" spans="1:6" ht="20.100000000000001" customHeight="1" thickBot="1" x14ac:dyDescent="0.3">
      <c r="A43" s="264" t="s">
        <v>16</v>
      </c>
      <c r="B43" s="265"/>
      <c r="C43" s="266">
        <f>C39+C40+C42</f>
        <v>13700000</v>
      </c>
      <c r="D43" s="267"/>
      <c r="E43" s="268"/>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136</v>
      </c>
      <c r="G2" s="177"/>
      <c r="H2" s="177"/>
      <c r="I2" s="177"/>
      <c r="J2" s="177"/>
      <c r="K2" s="63"/>
    </row>
    <row r="3" spans="1:16" ht="20.100000000000001" customHeight="1" x14ac:dyDescent="0.25">
      <c r="E3" s="62" t="s">
        <v>89</v>
      </c>
      <c r="F3" s="178" t="s">
        <v>137</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同種工事（RC造又はSRC造の延床面積が500㎡以上の新築、増築又は改築工事）で契約金額２億５千万円以上の完成工事実績</v>
      </c>
      <c r="D7" s="309"/>
      <c r="E7" s="250" t="s">
        <v>107</v>
      </c>
      <c r="F7" s="251"/>
      <c r="G7" s="17">
        <v>1.2</v>
      </c>
      <c r="H7" s="47"/>
      <c r="I7" s="172">
        <f>IF(AND(M7="",M8="",M9=""),"",MAX(M7:M9))</f>
        <v>0.6</v>
      </c>
      <c r="J7" s="310">
        <v>0.6</v>
      </c>
      <c r="K7" s="14"/>
      <c r="M7" s="10" t="str">
        <f>IF(H7="","",G7)</f>
        <v/>
      </c>
      <c r="P7" s="10">
        <v>0.8</v>
      </c>
    </row>
    <row r="8" spans="1:16" ht="20.100000000000001" customHeight="1" x14ac:dyDescent="0.25">
      <c r="A8" s="242"/>
      <c r="B8" s="215"/>
      <c r="C8" s="206"/>
      <c r="D8" s="207"/>
      <c r="E8" s="212" t="s">
        <v>108</v>
      </c>
      <c r="F8" s="213"/>
      <c r="G8" s="18">
        <v>0.6</v>
      </c>
      <c r="H8" s="48" t="s">
        <v>88</v>
      </c>
      <c r="I8" s="173"/>
      <c r="J8" s="311"/>
      <c r="K8" s="14"/>
      <c r="M8" s="10">
        <f>IF(H8="","",G8)</f>
        <v>0.6</v>
      </c>
      <c r="N8" s="61" t="s">
        <v>42</v>
      </c>
    </row>
    <row r="9" spans="1:16" ht="20.100000000000001" customHeight="1" x14ac:dyDescent="0.25">
      <c r="A9" s="242"/>
      <c r="B9" s="221"/>
      <c r="C9" s="208"/>
      <c r="D9" s="209"/>
      <c r="E9" s="195" t="s">
        <v>109</v>
      </c>
      <c r="F9" s="196"/>
      <c r="G9" s="19">
        <v>0</v>
      </c>
      <c r="H9" s="49"/>
      <c r="I9" s="174"/>
      <c r="J9" s="312"/>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302">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304"/>
      <c r="K11" s="14"/>
      <c r="M11" s="10">
        <f t="shared" si="0"/>
        <v>1.2</v>
      </c>
      <c r="N11" s="66">
        <v>2</v>
      </c>
    </row>
    <row r="12" spans="1:16" ht="17.25" customHeight="1" x14ac:dyDescent="0.25">
      <c r="A12" s="242"/>
      <c r="B12" s="252"/>
      <c r="C12" s="170" t="s">
        <v>45</v>
      </c>
      <c r="D12" s="171"/>
      <c r="E12" s="171"/>
      <c r="F12" s="171"/>
      <c r="G12" s="19">
        <v>0.9</v>
      </c>
      <c r="H12" s="51"/>
      <c r="I12" s="165"/>
      <c r="J12" s="304"/>
      <c r="K12" s="14"/>
      <c r="M12" s="10" t="str">
        <f t="shared" si="0"/>
        <v/>
      </c>
      <c r="N12" s="66">
        <v>3</v>
      </c>
    </row>
    <row r="13" spans="1:16" ht="17.25" customHeight="1" x14ac:dyDescent="0.25">
      <c r="A13" s="242"/>
      <c r="B13" s="252"/>
      <c r="C13" s="170" t="s">
        <v>46</v>
      </c>
      <c r="D13" s="171"/>
      <c r="E13" s="171"/>
      <c r="F13" s="171"/>
      <c r="G13" s="19">
        <v>0.6</v>
      </c>
      <c r="H13" s="51"/>
      <c r="I13" s="165"/>
      <c r="J13" s="304"/>
      <c r="K13" s="14"/>
      <c r="M13" s="10" t="str">
        <f t="shared" si="0"/>
        <v/>
      </c>
      <c r="N13" s="66">
        <v>4</v>
      </c>
      <c r="P13" s="10">
        <v>0.2</v>
      </c>
    </row>
    <row r="14" spans="1:16" ht="17.25" customHeight="1" x14ac:dyDescent="0.25">
      <c r="A14" s="242"/>
      <c r="B14" s="252"/>
      <c r="C14" s="170" t="s">
        <v>47</v>
      </c>
      <c r="D14" s="171"/>
      <c r="E14" s="171"/>
      <c r="F14" s="171"/>
      <c r="G14" s="19">
        <v>0.3</v>
      </c>
      <c r="H14" s="51"/>
      <c r="I14" s="165"/>
      <c r="J14" s="304"/>
      <c r="K14" s="14"/>
      <c r="M14" s="10" t="str">
        <f t="shared" si="0"/>
        <v/>
      </c>
      <c r="N14" s="66">
        <v>5</v>
      </c>
    </row>
    <row r="15" spans="1:16" ht="17.25" customHeight="1" x14ac:dyDescent="0.25">
      <c r="A15" s="242"/>
      <c r="B15" s="194"/>
      <c r="C15" s="175" t="s">
        <v>48</v>
      </c>
      <c r="D15" s="176"/>
      <c r="E15" s="176"/>
      <c r="F15" s="176"/>
      <c r="G15" s="20">
        <v>0</v>
      </c>
      <c r="H15" s="52"/>
      <c r="I15" s="166"/>
      <c r="J15" s="303"/>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302">
        <v>0.6</v>
      </c>
      <c r="K16" s="14"/>
      <c r="M16" s="10">
        <f t="shared" si="0"/>
        <v>0.6</v>
      </c>
      <c r="N16" s="66">
        <v>7</v>
      </c>
    </row>
    <row r="17" spans="1:16" ht="18.95" customHeight="1" x14ac:dyDescent="0.25">
      <c r="A17" s="242"/>
      <c r="B17" s="221"/>
      <c r="C17" s="175" t="s">
        <v>51</v>
      </c>
      <c r="D17" s="176"/>
      <c r="E17" s="176"/>
      <c r="F17" s="176"/>
      <c r="G17" s="20">
        <v>0</v>
      </c>
      <c r="H17" s="53"/>
      <c r="I17" s="174"/>
      <c r="J17" s="303"/>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302">
        <v>0.3</v>
      </c>
      <c r="K18" s="14"/>
      <c r="M18" s="10" t="str">
        <f t="shared" si="0"/>
        <v/>
      </c>
      <c r="N18" s="66">
        <v>9</v>
      </c>
    </row>
    <row r="19" spans="1:16" ht="17.25" customHeight="1" x14ac:dyDescent="0.25">
      <c r="A19" s="242"/>
      <c r="B19" s="204"/>
      <c r="C19" s="170" t="s">
        <v>116</v>
      </c>
      <c r="D19" s="171"/>
      <c r="E19" s="171"/>
      <c r="F19" s="171"/>
      <c r="G19" s="18">
        <v>0.3</v>
      </c>
      <c r="H19" s="59" t="s">
        <v>88</v>
      </c>
      <c r="I19" s="165"/>
      <c r="J19" s="304"/>
      <c r="K19" s="14"/>
      <c r="M19" s="10">
        <f t="shared" si="0"/>
        <v>0.3</v>
      </c>
      <c r="N19" s="66">
        <v>10</v>
      </c>
      <c r="P19" s="10">
        <v>0.4</v>
      </c>
    </row>
    <row r="20" spans="1:16" ht="17.25" customHeight="1" x14ac:dyDescent="0.25">
      <c r="A20" s="242"/>
      <c r="B20" s="205"/>
      <c r="C20" s="208" t="s">
        <v>64</v>
      </c>
      <c r="D20" s="218"/>
      <c r="E20" s="218"/>
      <c r="F20" s="218"/>
      <c r="G20" s="20">
        <v>0</v>
      </c>
      <c r="H20" s="60"/>
      <c r="I20" s="166"/>
      <c r="J20" s="303"/>
      <c r="K20" s="14"/>
      <c r="M20" s="10" t="str">
        <f t="shared" si="0"/>
        <v/>
      </c>
      <c r="N20" s="66">
        <v>11</v>
      </c>
    </row>
    <row r="21" spans="1:16" ht="20.100000000000001" customHeight="1" x14ac:dyDescent="0.25">
      <c r="A21" s="242"/>
      <c r="B21" s="214" t="s">
        <v>131</v>
      </c>
      <c r="C21" s="162" t="s">
        <v>118</v>
      </c>
      <c r="D21" s="163"/>
      <c r="E21" s="163"/>
      <c r="F21" s="220"/>
      <c r="G21" s="17">
        <v>0</v>
      </c>
      <c r="H21" s="47"/>
      <c r="I21" s="164">
        <f>IF(AND(H21="",H22="",H23="",H24="",H25="",H26=""),"",M21+M22+M23+M24+M25+M26)</f>
        <v>0.5</v>
      </c>
      <c r="J21" s="302">
        <v>0.5</v>
      </c>
      <c r="K21" s="14"/>
      <c r="M21" s="10">
        <f>IF(H21="",0,G21)</f>
        <v>0</v>
      </c>
      <c r="N21" s="66">
        <v>12</v>
      </c>
      <c r="P21" s="10">
        <v>0.1</v>
      </c>
    </row>
    <row r="22" spans="1:16" ht="20.100000000000001" customHeight="1" x14ac:dyDescent="0.25">
      <c r="A22" s="242"/>
      <c r="B22" s="204"/>
      <c r="C22" s="223" t="s">
        <v>132</v>
      </c>
      <c r="D22" s="224"/>
      <c r="E22" s="81" t="s">
        <v>119</v>
      </c>
      <c r="F22" s="82"/>
      <c r="G22" s="18">
        <v>0.8</v>
      </c>
      <c r="H22" s="48"/>
      <c r="I22" s="165"/>
      <c r="J22" s="304"/>
      <c r="K22" s="14"/>
      <c r="M22" s="10">
        <f>IF(H22="",0,G22)</f>
        <v>0</v>
      </c>
      <c r="N22" s="66">
        <v>10</v>
      </c>
    </row>
    <row r="23" spans="1:16" ht="20.100000000000001" customHeight="1" x14ac:dyDescent="0.25">
      <c r="A23" s="242"/>
      <c r="B23" s="204"/>
      <c r="C23" s="206"/>
      <c r="D23" s="207"/>
      <c r="E23" s="81" t="s">
        <v>120</v>
      </c>
      <c r="F23" s="82"/>
      <c r="G23" s="18">
        <v>0.5</v>
      </c>
      <c r="H23" s="48" t="s">
        <v>88</v>
      </c>
      <c r="I23" s="165"/>
      <c r="J23" s="304"/>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304"/>
      <c r="K24" s="14"/>
      <c r="M24" s="10">
        <f t="shared" si="1"/>
        <v>0</v>
      </c>
      <c r="N24" s="66">
        <v>12</v>
      </c>
    </row>
    <row r="25" spans="1:16" ht="31.5" customHeight="1" x14ac:dyDescent="0.25">
      <c r="A25" s="242"/>
      <c r="B25" s="204"/>
      <c r="C25" s="206"/>
      <c r="D25" s="207"/>
      <c r="E25" s="171" t="s">
        <v>122</v>
      </c>
      <c r="F25" s="222"/>
      <c r="G25" s="18">
        <v>-0.4</v>
      </c>
      <c r="H25" s="48"/>
      <c r="I25" s="165"/>
      <c r="J25" s="304"/>
      <c r="K25" s="14"/>
      <c r="M25" s="10">
        <f t="shared" si="1"/>
        <v>0</v>
      </c>
      <c r="N25" s="66"/>
    </row>
    <row r="26" spans="1:16" ht="30" customHeight="1" x14ac:dyDescent="0.25">
      <c r="A26" s="242"/>
      <c r="B26" s="221"/>
      <c r="C26" s="208"/>
      <c r="D26" s="209"/>
      <c r="E26" s="175" t="s">
        <v>123</v>
      </c>
      <c r="F26" s="225"/>
      <c r="G26" s="20">
        <v>-0.3</v>
      </c>
      <c r="H26" s="49"/>
      <c r="I26" s="166"/>
      <c r="J26" s="303"/>
      <c r="K26" s="14"/>
      <c r="M26" s="10">
        <f t="shared" si="1"/>
        <v>0</v>
      </c>
      <c r="N26" s="66"/>
    </row>
    <row r="27" spans="1:16" ht="19.5" customHeight="1" x14ac:dyDescent="0.25">
      <c r="A27" s="242"/>
      <c r="B27" s="253" t="s">
        <v>124</v>
      </c>
      <c r="C27" s="162" t="s">
        <v>52</v>
      </c>
      <c r="D27" s="163"/>
      <c r="E27" s="163"/>
      <c r="F27" s="163"/>
      <c r="G27" s="22" t="s">
        <v>53</v>
      </c>
      <c r="H27" s="54">
        <v>2</v>
      </c>
      <c r="I27" s="255">
        <f>IF(AND(M27="",M28=""),"",IF(M27="",M28,M27))</f>
        <v>-0.2</v>
      </c>
      <c r="J27" s="306" t="s">
        <v>103</v>
      </c>
      <c r="K27" s="64"/>
      <c r="M27" s="10">
        <f>IF(H27="","",H27*-0.1)</f>
        <v>-0.2</v>
      </c>
      <c r="N27" s="66"/>
    </row>
    <row r="28" spans="1:16" ht="17.25" customHeight="1" thickBot="1" x14ac:dyDescent="0.3">
      <c r="A28" s="242"/>
      <c r="B28" s="254"/>
      <c r="C28" s="206" t="s">
        <v>54</v>
      </c>
      <c r="D28" s="219"/>
      <c r="E28" s="219"/>
      <c r="F28" s="219"/>
      <c r="G28" s="19" t="s">
        <v>55</v>
      </c>
      <c r="H28" s="55"/>
      <c r="I28" s="256"/>
      <c r="J28" s="307"/>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134</v>
      </c>
      <c r="C30" s="206" t="str">
        <f>工事内訳書及び自己採点表!C77</f>
        <v>同種工事（RC造又はSRC造の
延床面積が500㎡以上の
新築、増築又は改築工事）の
施工経験</v>
      </c>
      <c r="D30" s="207"/>
      <c r="E30" s="210" t="s">
        <v>110</v>
      </c>
      <c r="F30" s="211"/>
      <c r="G30" s="21">
        <v>0.4</v>
      </c>
      <c r="H30" s="56"/>
      <c r="I30" s="173">
        <f>IF(AND(M30="",M31="",M32=""),"",MAX(M30:M32))</f>
        <v>0.2</v>
      </c>
      <c r="J30" s="304">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304"/>
      <c r="K31" s="14"/>
      <c r="M31" s="10">
        <f t="shared" si="2"/>
        <v>0.2</v>
      </c>
    </row>
    <row r="32" spans="1:16" ht="20.100000000000001" customHeight="1" x14ac:dyDescent="0.25">
      <c r="A32" s="187"/>
      <c r="B32" s="204"/>
      <c r="C32" s="208"/>
      <c r="D32" s="209"/>
      <c r="E32" s="195" t="s">
        <v>109</v>
      </c>
      <c r="F32" s="196"/>
      <c r="G32" s="19">
        <v>0</v>
      </c>
      <c r="H32" s="57"/>
      <c r="I32" s="174"/>
      <c r="J32" s="303"/>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8" t="s">
        <v>138</v>
      </c>
      <c r="K33" s="14"/>
      <c r="M33" s="10" t="str">
        <f t="shared" si="2"/>
        <v/>
      </c>
    </row>
    <row r="34" spans="1:13" ht="20.100000000000001" customHeight="1" x14ac:dyDescent="0.25">
      <c r="A34" s="187"/>
      <c r="B34" s="215"/>
      <c r="C34" s="170" t="s">
        <v>44</v>
      </c>
      <c r="D34" s="171"/>
      <c r="E34" s="171"/>
      <c r="F34" s="171"/>
      <c r="G34" s="18">
        <v>0.3</v>
      </c>
      <c r="H34" s="48"/>
      <c r="I34" s="173"/>
      <c r="J34" s="304"/>
      <c r="K34" s="14"/>
      <c r="M34" s="10" t="str">
        <f t="shared" si="2"/>
        <v/>
      </c>
    </row>
    <row r="35" spans="1:13" ht="20.100000000000001" customHeight="1" x14ac:dyDescent="0.25">
      <c r="A35" s="187"/>
      <c r="B35" s="216"/>
      <c r="C35" s="170" t="s">
        <v>45</v>
      </c>
      <c r="D35" s="171"/>
      <c r="E35" s="171"/>
      <c r="F35" s="171"/>
      <c r="G35" s="19">
        <v>0.2</v>
      </c>
      <c r="H35" s="48"/>
      <c r="I35" s="173"/>
      <c r="J35" s="304"/>
      <c r="K35" s="14"/>
      <c r="M35" s="10" t="str">
        <f t="shared" si="2"/>
        <v/>
      </c>
    </row>
    <row r="36" spans="1:13" ht="20.100000000000001" customHeight="1" x14ac:dyDescent="0.25">
      <c r="A36" s="187"/>
      <c r="B36" s="216"/>
      <c r="C36" s="170" t="s">
        <v>46</v>
      </c>
      <c r="D36" s="171"/>
      <c r="E36" s="171"/>
      <c r="F36" s="171"/>
      <c r="G36" s="19">
        <v>0.1</v>
      </c>
      <c r="H36" s="48" t="s">
        <v>88</v>
      </c>
      <c r="I36" s="173"/>
      <c r="J36" s="304"/>
      <c r="K36" s="14"/>
      <c r="M36" s="10">
        <f t="shared" si="2"/>
        <v>0.1</v>
      </c>
    </row>
    <row r="37" spans="1:13" ht="20.100000000000001" customHeight="1" x14ac:dyDescent="0.25">
      <c r="A37" s="187"/>
      <c r="B37" s="216"/>
      <c r="C37" s="175" t="s">
        <v>61</v>
      </c>
      <c r="D37" s="176"/>
      <c r="E37" s="176"/>
      <c r="F37" s="176"/>
      <c r="G37" s="19">
        <v>0</v>
      </c>
      <c r="H37" s="49"/>
      <c r="I37" s="174"/>
      <c r="J37" s="303"/>
      <c r="K37" s="14"/>
      <c r="M37" s="10" t="str">
        <f t="shared" si="2"/>
        <v/>
      </c>
    </row>
    <row r="38" spans="1:13" ht="20.100000000000001" customHeight="1" x14ac:dyDescent="0.25">
      <c r="A38" s="187"/>
      <c r="B38" s="203" t="s">
        <v>126</v>
      </c>
      <c r="C38" s="191" t="s">
        <v>141</v>
      </c>
      <c r="D38" s="192"/>
      <c r="E38" s="162" t="s">
        <v>142</v>
      </c>
      <c r="F38" s="220"/>
      <c r="G38" s="17">
        <v>0.4</v>
      </c>
      <c r="H38" s="58"/>
      <c r="I38" s="164">
        <f>IF(AND(M38="",M39="",M40="",M41="",M42=""),"",MAX(M38:M42))</f>
        <v>0.2</v>
      </c>
      <c r="J38" s="302">
        <v>0.2</v>
      </c>
      <c r="K38" s="14"/>
      <c r="M38" s="10" t="str">
        <f t="shared" si="2"/>
        <v/>
      </c>
    </row>
    <row r="39" spans="1:13" ht="20.100000000000001" customHeight="1" x14ac:dyDescent="0.25">
      <c r="A39" s="187"/>
      <c r="B39" s="204"/>
      <c r="C39" s="206"/>
      <c r="D39" s="219"/>
      <c r="E39" s="170" t="s">
        <v>145</v>
      </c>
      <c r="F39" s="222"/>
      <c r="G39" s="21">
        <v>0.3</v>
      </c>
      <c r="H39" s="87"/>
      <c r="I39" s="165"/>
      <c r="J39" s="304"/>
      <c r="K39" s="14"/>
      <c r="M39" s="10" t="str">
        <f t="shared" si="2"/>
        <v/>
      </c>
    </row>
    <row r="40" spans="1:13" ht="20.100000000000001" customHeight="1" x14ac:dyDescent="0.25">
      <c r="A40" s="187"/>
      <c r="B40" s="204"/>
      <c r="C40" s="206"/>
      <c r="D40" s="219"/>
      <c r="E40" s="232" t="s">
        <v>146</v>
      </c>
      <c r="F40" s="233"/>
      <c r="G40" s="21">
        <v>0.2</v>
      </c>
      <c r="H40" s="87" t="s">
        <v>88</v>
      </c>
      <c r="I40" s="165"/>
      <c r="J40" s="304"/>
      <c r="K40" s="14"/>
      <c r="M40" s="10">
        <f t="shared" si="2"/>
        <v>0.2</v>
      </c>
    </row>
    <row r="41" spans="1:13" ht="20.100000000000001" customHeight="1" x14ac:dyDescent="0.25">
      <c r="A41" s="187"/>
      <c r="B41" s="204"/>
      <c r="C41" s="206"/>
      <c r="D41" s="219"/>
      <c r="E41" s="170" t="s">
        <v>147</v>
      </c>
      <c r="F41" s="222"/>
      <c r="G41" s="18">
        <v>0.1</v>
      </c>
      <c r="H41" s="59"/>
      <c r="I41" s="165"/>
      <c r="J41" s="304"/>
      <c r="K41" s="14"/>
      <c r="M41" s="10" t="str">
        <f t="shared" si="2"/>
        <v/>
      </c>
    </row>
    <row r="42" spans="1:13" ht="20.100000000000001" customHeight="1" x14ac:dyDescent="0.25">
      <c r="A42" s="187"/>
      <c r="B42" s="205"/>
      <c r="C42" s="208"/>
      <c r="D42" s="218"/>
      <c r="E42" s="175" t="s">
        <v>143</v>
      </c>
      <c r="F42" s="225"/>
      <c r="G42" s="20">
        <v>0</v>
      </c>
      <c r="H42" s="60"/>
      <c r="I42" s="166"/>
      <c r="J42" s="303"/>
      <c r="K42" s="14"/>
      <c r="M42" s="10" t="str">
        <f t="shared" si="2"/>
        <v/>
      </c>
    </row>
    <row r="43" spans="1:13" ht="21" customHeight="1" x14ac:dyDescent="0.25">
      <c r="A43" s="187"/>
      <c r="B43" s="203" t="s">
        <v>133</v>
      </c>
      <c r="C43" s="226" t="s">
        <v>148</v>
      </c>
      <c r="D43" s="227"/>
      <c r="E43" s="162" t="s">
        <v>140</v>
      </c>
      <c r="F43" s="220"/>
      <c r="G43" s="17">
        <v>0.3</v>
      </c>
      <c r="H43" s="58" t="s">
        <v>88</v>
      </c>
      <c r="I43" s="164">
        <f>IF(AND(M43="",M44="",M45=""),"",MAX(M43:M45))</f>
        <v>0.3</v>
      </c>
      <c r="J43" s="302">
        <v>0.3</v>
      </c>
      <c r="K43" s="14"/>
      <c r="M43" s="10">
        <f t="shared" si="2"/>
        <v>0.3</v>
      </c>
    </row>
    <row r="44" spans="1:13" ht="21" customHeight="1" x14ac:dyDescent="0.25">
      <c r="A44" s="187"/>
      <c r="B44" s="204"/>
      <c r="C44" s="228"/>
      <c r="D44" s="229"/>
      <c r="E44" s="170" t="s">
        <v>127</v>
      </c>
      <c r="F44" s="222"/>
      <c r="G44" s="18">
        <v>0.2</v>
      </c>
      <c r="H44" s="59"/>
      <c r="I44" s="165"/>
      <c r="J44" s="304"/>
      <c r="K44" s="14"/>
      <c r="M44" s="10" t="str">
        <f t="shared" si="2"/>
        <v/>
      </c>
    </row>
    <row r="45" spans="1:13" ht="21" customHeight="1" x14ac:dyDescent="0.25">
      <c r="A45" s="187"/>
      <c r="B45" s="205"/>
      <c r="C45" s="230"/>
      <c r="D45" s="231"/>
      <c r="E45" s="175" t="s">
        <v>128</v>
      </c>
      <c r="F45" s="225"/>
      <c r="G45" s="20">
        <v>0</v>
      </c>
      <c r="H45" s="60"/>
      <c r="I45" s="166"/>
      <c r="J45" s="303"/>
      <c r="K45" s="14"/>
      <c r="M45" s="10" t="str">
        <f t="shared" si="2"/>
        <v/>
      </c>
    </row>
    <row r="46" spans="1:13" ht="20.100000000000001" customHeight="1" x14ac:dyDescent="0.25">
      <c r="A46" s="187"/>
      <c r="B46" s="203" t="s">
        <v>135</v>
      </c>
      <c r="C46" s="191" t="s">
        <v>62</v>
      </c>
      <c r="D46" s="192"/>
      <c r="E46" s="192"/>
      <c r="F46" s="192"/>
      <c r="G46" s="17">
        <v>0.5</v>
      </c>
      <c r="H46" s="58" t="s">
        <v>88</v>
      </c>
      <c r="I46" s="164">
        <f>IF(AND(M46="",M47="",M48=""),"",MAX(M46:M48))</f>
        <v>0.5</v>
      </c>
      <c r="J46" s="302">
        <v>0.5</v>
      </c>
      <c r="K46" s="14"/>
      <c r="M46" s="10">
        <f t="shared" si="2"/>
        <v>0.5</v>
      </c>
    </row>
    <row r="47" spans="1:13" ht="20.100000000000001" customHeight="1" x14ac:dyDescent="0.25">
      <c r="A47" s="187"/>
      <c r="B47" s="204"/>
      <c r="C47" s="170" t="s">
        <v>63</v>
      </c>
      <c r="D47" s="171"/>
      <c r="E47" s="171"/>
      <c r="F47" s="171"/>
      <c r="G47" s="18">
        <v>0.2</v>
      </c>
      <c r="H47" s="59"/>
      <c r="I47" s="165"/>
      <c r="J47" s="304"/>
      <c r="K47" s="14"/>
      <c r="M47" s="10" t="str">
        <f t="shared" si="2"/>
        <v/>
      </c>
    </row>
    <row r="48" spans="1:13" ht="20.100000000000001" customHeight="1" thickBot="1" x14ac:dyDescent="0.3">
      <c r="A48" s="187"/>
      <c r="B48" s="205"/>
      <c r="C48" s="208" t="s">
        <v>64</v>
      </c>
      <c r="D48" s="218"/>
      <c r="E48" s="218"/>
      <c r="F48" s="218"/>
      <c r="G48" s="20">
        <v>0</v>
      </c>
      <c r="H48" s="60"/>
      <c r="I48" s="185"/>
      <c r="J48" s="305"/>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302">
        <v>0.8</v>
      </c>
      <c r="K50" s="14"/>
      <c r="M50" s="10">
        <f t="shared" si="2"/>
        <v>0.8</v>
      </c>
    </row>
    <row r="51" spans="1:13" ht="20.100000000000001" customHeight="1" x14ac:dyDescent="0.25">
      <c r="A51" s="187"/>
      <c r="B51" s="189"/>
      <c r="C51" s="170" t="s">
        <v>68</v>
      </c>
      <c r="D51" s="171"/>
      <c r="E51" s="171"/>
      <c r="F51" s="171"/>
      <c r="G51" s="37">
        <v>0.6</v>
      </c>
      <c r="H51" s="48"/>
      <c r="I51" s="165"/>
      <c r="J51" s="304"/>
      <c r="K51" s="14"/>
      <c r="M51" s="10" t="str">
        <f t="shared" si="2"/>
        <v/>
      </c>
    </row>
    <row r="52" spans="1:13" ht="20.100000000000001" customHeight="1" x14ac:dyDescent="0.25">
      <c r="A52" s="187"/>
      <c r="B52" s="190"/>
      <c r="C52" s="175" t="s">
        <v>69</v>
      </c>
      <c r="D52" s="176"/>
      <c r="E52" s="176"/>
      <c r="F52" s="176"/>
      <c r="G52" s="19">
        <v>0</v>
      </c>
      <c r="H52" s="49"/>
      <c r="I52" s="166"/>
      <c r="J52" s="303"/>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302">
        <v>0.4</v>
      </c>
      <c r="K53" s="14"/>
      <c r="M53" s="10">
        <f t="shared" si="2"/>
        <v>0.4</v>
      </c>
    </row>
    <row r="54" spans="1:13" ht="32.25" customHeight="1" x14ac:dyDescent="0.25">
      <c r="A54" s="187"/>
      <c r="B54" s="193"/>
      <c r="C54" s="198" t="s">
        <v>72</v>
      </c>
      <c r="D54" s="199"/>
      <c r="E54" s="199"/>
      <c r="F54" s="199"/>
      <c r="G54" s="18">
        <v>0.2</v>
      </c>
      <c r="H54" s="48"/>
      <c r="I54" s="165"/>
      <c r="J54" s="304"/>
      <c r="K54" s="14"/>
      <c r="M54" s="10" t="str">
        <f t="shared" si="2"/>
        <v/>
      </c>
    </row>
    <row r="55" spans="1:13" ht="17.25" customHeight="1" x14ac:dyDescent="0.25">
      <c r="A55" s="187"/>
      <c r="B55" s="194"/>
      <c r="C55" s="175" t="s">
        <v>73</v>
      </c>
      <c r="D55" s="176"/>
      <c r="E55" s="176"/>
      <c r="F55" s="176"/>
      <c r="G55" s="20">
        <v>0</v>
      </c>
      <c r="H55" s="49"/>
      <c r="I55" s="166"/>
      <c r="J55" s="303"/>
      <c r="K55" s="14"/>
      <c r="M55" s="10" t="str">
        <f t="shared" si="2"/>
        <v/>
      </c>
    </row>
    <row r="56" spans="1:13" ht="17.25" customHeight="1" x14ac:dyDescent="0.25">
      <c r="A56" s="187"/>
      <c r="B56" s="200" t="s">
        <v>74</v>
      </c>
      <c r="C56" s="156" t="s">
        <v>111</v>
      </c>
      <c r="D56" s="157"/>
      <c r="E56" s="162" t="s">
        <v>129</v>
      </c>
      <c r="F56" s="163"/>
      <c r="G56" s="17">
        <v>0.3</v>
      </c>
      <c r="H56" s="47"/>
      <c r="I56" s="164">
        <f>IF(AND(M56="",M57="",M58="",M59=""),"",MAX(M56:M59))</f>
        <v>0.2</v>
      </c>
      <c r="J56" s="302">
        <v>0.2</v>
      </c>
      <c r="K56" s="14"/>
      <c r="M56" s="10" t="str">
        <f t="shared" si="2"/>
        <v/>
      </c>
    </row>
    <row r="57" spans="1:13" ht="17.25" customHeight="1" x14ac:dyDescent="0.25">
      <c r="A57" s="187"/>
      <c r="B57" s="201"/>
      <c r="C57" s="158"/>
      <c r="D57" s="159"/>
      <c r="E57" s="170" t="s">
        <v>130</v>
      </c>
      <c r="F57" s="171"/>
      <c r="G57" s="18">
        <v>0.2</v>
      </c>
      <c r="H57" s="48" t="s">
        <v>88</v>
      </c>
      <c r="I57" s="165"/>
      <c r="J57" s="304"/>
      <c r="K57" s="14"/>
      <c r="M57" s="10">
        <f t="shared" si="2"/>
        <v>0.2</v>
      </c>
    </row>
    <row r="58" spans="1:13" ht="17.25" customHeight="1" x14ac:dyDescent="0.25">
      <c r="A58" s="187"/>
      <c r="B58" s="201"/>
      <c r="C58" s="158"/>
      <c r="D58" s="159"/>
      <c r="E58" s="170" t="s">
        <v>75</v>
      </c>
      <c r="F58" s="171"/>
      <c r="G58" s="37">
        <v>0.1</v>
      </c>
      <c r="H58" s="48"/>
      <c r="I58" s="165"/>
      <c r="J58" s="304"/>
      <c r="K58" s="14"/>
      <c r="M58" s="10" t="str">
        <f t="shared" si="2"/>
        <v/>
      </c>
    </row>
    <row r="59" spans="1:13" ht="17.25" customHeight="1" x14ac:dyDescent="0.25">
      <c r="A59" s="187"/>
      <c r="B59" s="202"/>
      <c r="C59" s="160"/>
      <c r="D59" s="161"/>
      <c r="E59" s="195" t="s">
        <v>76</v>
      </c>
      <c r="F59" s="196"/>
      <c r="G59" s="20">
        <v>0</v>
      </c>
      <c r="H59" s="49"/>
      <c r="I59" s="166"/>
      <c r="J59" s="303"/>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302">
        <v>0.5</v>
      </c>
      <c r="K60" s="14"/>
      <c r="M60" s="10">
        <f t="shared" si="2"/>
        <v>0.5</v>
      </c>
    </row>
    <row r="61" spans="1:13" ht="17.25" customHeight="1" x14ac:dyDescent="0.25">
      <c r="A61" s="187"/>
      <c r="B61" s="184"/>
      <c r="C61" s="175" t="s">
        <v>79</v>
      </c>
      <c r="D61" s="176"/>
      <c r="E61" s="176"/>
      <c r="F61" s="176"/>
      <c r="G61" s="20">
        <v>0</v>
      </c>
      <c r="H61" s="49"/>
      <c r="I61" s="166"/>
      <c r="J61" s="303"/>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302">
        <v>0.4</v>
      </c>
      <c r="K62" s="14"/>
      <c r="M62" s="10">
        <f t="shared" si="2"/>
        <v>0.4</v>
      </c>
    </row>
    <row r="63" spans="1:13" ht="17.25" customHeight="1" x14ac:dyDescent="0.25">
      <c r="A63" s="187"/>
      <c r="B63" s="184"/>
      <c r="C63" s="175" t="s">
        <v>82</v>
      </c>
      <c r="D63" s="176"/>
      <c r="E63" s="176"/>
      <c r="F63" s="176"/>
      <c r="G63" s="20">
        <v>0</v>
      </c>
      <c r="H63" s="49"/>
      <c r="I63" s="166"/>
      <c r="J63" s="303"/>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302">
        <v>0.1</v>
      </c>
      <c r="K64" s="14"/>
      <c r="M64" s="10">
        <f t="shared" si="2"/>
        <v>0.1</v>
      </c>
    </row>
    <row r="65" spans="1:13" ht="17.25" customHeight="1" thickBot="1" x14ac:dyDescent="0.3">
      <c r="A65" s="187"/>
      <c r="B65" s="184"/>
      <c r="C65" s="175" t="s">
        <v>85</v>
      </c>
      <c r="D65" s="176"/>
      <c r="E65" s="176"/>
      <c r="F65" s="176"/>
      <c r="G65" s="20">
        <v>0</v>
      </c>
      <c r="H65" s="55"/>
      <c r="I65" s="185"/>
      <c r="J65" s="303"/>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64"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13" t="s">
        <v>105</v>
      </c>
      <c r="B4" s="313"/>
      <c r="C4" s="313"/>
      <c r="D4" s="313"/>
      <c r="E4" s="313"/>
      <c r="F4" s="313"/>
      <c r="G4" s="313"/>
      <c r="H4" s="313"/>
      <c r="I4" s="313"/>
    </row>
    <row r="5" spans="1:9" x14ac:dyDescent="0.25">
      <c r="A5" s="313"/>
      <c r="B5" s="313"/>
      <c r="C5" s="313"/>
      <c r="D5" s="313"/>
      <c r="E5" s="313"/>
      <c r="F5" s="313"/>
      <c r="G5" s="313"/>
      <c r="H5" s="313"/>
      <c r="I5" s="313"/>
    </row>
    <row r="6" spans="1:9" x14ac:dyDescent="0.25">
      <c r="A6" s="313"/>
      <c r="B6" s="313"/>
      <c r="C6" s="313"/>
      <c r="D6" s="313"/>
      <c r="E6" s="313"/>
      <c r="F6" s="313"/>
      <c r="G6" s="313"/>
      <c r="H6" s="313"/>
      <c r="I6" s="313"/>
    </row>
    <row r="29" spans="1:9" x14ac:dyDescent="0.25">
      <c r="A29" s="313" t="s">
        <v>104</v>
      </c>
      <c r="B29" s="313"/>
      <c r="C29" s="313"/>
      <c r="D29" s="313"/>
      <c r="E29" s="313"/>
      <c r="F29" s="313"/>
      <c r="G29" s="313"/>
      <c r="H29" s="313"/>
      <c r="I29" s="313"/>
    </row>
    <row r="30" spans="1:9" x14ac:dyDescent="0.25">
      <c r="A30" s="313"/>
      <c r="B30" s="313"/>
      <c r="C30" s="313"/>
      <c r="D30" s="313"/>
      <c r="E30" s="313"/>
      <c r="F30" s="313"/>
      <c r="G30" s="313"/>
      <c r="H30" s="313"/>
      <c r="I30" s="313"/>
    </row>
    <row r="31" spans="1:9" x14ac:dyDescent="0.25">
      <c r="A31" s="313"/>
      <c r="B31" s="313"/>
      <c r="C31" s="313"/>
      <c r="D31" s="313"/>
      <c r="E31" s="313"/>
      <c r="F31" s="313"/>
      <c r="G31" s="313"/>
      <c r="H31" s="313"/>
      <c r="I31" s="31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2024-07-12T00:00:33Z</cp:lastPrinted>
  <dcterms:created xsi:type="dcterms:W3CDTF">2008-06-13T01:43:29Z</dcterms:created>
  <dcterms:modified xsi:type="dcterms:W3CDTF">2024-09-12T07:55:32Z</dcterms:modified>
</cp:coreProperties>
</file>