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KEIYAKU-HDD4\share\工事契約係\一般競争入札\0200_建築一式\02_発注\R07年度\★04_12月議案【特簡】R7.09.12告示A級2件（武岡住宅１０１号棟新築本体・福平小学校校舎増築）\02_公告関係\02_福平小学校校舎増築その他本体工事\05_工事費内訳書・自己採点表\"/>
    </mc:Choice>
  </mc:AlternateContent>
  <xr:revisionPtr revIDLastSave="0" documentId="13_ncr:1_{6E7FFAD6-FBC7-4B99-97FC-69A504EEDD5F}" xr6:coauthVersionLast="47" xr6:coauthVersionMax="47" xr10:uidLastSave="{00000000-0000-0000-0000-000000000000}"/>
  <bookViews>
    <workbookView xWindow="-27390" yWindow="5325" windowWidth="19140" windowHeight="12195"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<sst xmlns="http://schemas.openxmlformats.org/spreadsheetml/2006/main" count="280" uniqueCount="154">
  <si>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</si>
  <si>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</si>
  <si>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</si>
  <si>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</si>
  <si>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</si>
  <si>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</si>
  <si>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</si>
  <si>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</si>
  <si>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</si>
  <si>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</si>
  <si>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</si>
  <si>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</si>
  <si>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</si>
  <si>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</si>
  <si>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</si>
  <si>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</si>
  <si>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</si>
  <si>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</si>
  <si>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</si>
  <si>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</si>
  <si>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</si>
  <si>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</si>
  <si>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</si>
  <si>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</si>
  <si>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</si>
  <si>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</si>
  <si>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</si>
  <si>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</si>
  <si>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</si>
  <si>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</si>
  <si>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</si>
  <si>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</si>
  <si>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</si>
  <si>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</si>
  <si>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</si>
  <si>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</si>
  <si>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</si>
  <si>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</si>
  <si>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</si>
  <si>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</si>
  <si>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</si>
  <si>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</si>
  <si>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</si>
  <si>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</si>
  <si>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</si>
  <si>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</si>
  <si>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</si>
  <si>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</si>
  <si>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</si>
  <si>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</si>
  <si>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</si>
  <si>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</si>
  <si>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</si>
  <si>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</si>
  <si>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</si>
  <si>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</si>
  <si>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</si>
  <si>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</si>
  <si>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</si>
  <si>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</si>
  <si>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</si>
  <si>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</si>
  <si>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</si>
  <si>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</si>
  <si>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</si>
  <si>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</si>
  <si>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</si>
  <si>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</si>
  <si>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</si>
  <si>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</si>
  <si>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</si>
  <si>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</si>
  <si>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</si>
  <si>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</si>
  <si>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</si>
  <si>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</si>
  <si>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</si>
  <si>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</si>
  <si>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</si>
  <si>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</si>
  <si>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</si>
  <si>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</si>
  <si>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</si>
  <si>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</si>
  <si>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</si>
  <si>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</si>
  <si>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</si>
  <si>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</si>
  <si>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</si>
  <si>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</si>
  <si>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</si>
  <si>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</si>
  <si>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</si>
  <si>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</si>
  <si>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</si>
  <si>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</si>
  <si>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</si>
  <si>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</si>
  <si>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</si>
  <si>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</si>
  <si>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</si>
  <si>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</si>
  <si>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</si>
  <si>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</si>
  <si>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</si>
  <si>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</si>
  <si>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</si>
  <si>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</si>
  <si>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</si>
  <si>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</si>
  <si>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</si>
  <si>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</si>
  <si>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</si>
  <si>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</si>
  <si>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</si>
  <si>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</si>
  <si>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</si>
  <si>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</si>
  <si>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</si>
  <si>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</si>
  <si>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</si>
  <si>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</si>
  <si>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</si>
  <si>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</si>
  <si>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</si>
  <si>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</si>
  <si>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</si>
  <si>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</si>
  <si>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</si>
  <si>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</si>
  <si>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</si>
  <si>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</si>
  <si>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</si>
  <si>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</si>
  <si>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</si>
  <si>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</si>
  <si>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</si>
  <si>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</si>
  <si>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</si>
  <si>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</si>
  <si>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</si>
  <si>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</si>
  <si>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</si>
  <si>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</si>
  <si>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</si>
  <si>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</si>
  <si>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</si>
  <si>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</si>
  <si>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</si>
  <si>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福平小学校校舎増築その他本体工事</t>
    <phoneticPr fontId="2"/>
  </si>
  <si>
    <t>鹿児島市平川町８１９番地の３</t>
    <rPh sb="4" eb="6">
      <t>ヒラカワ</t>
    </rPh>
    <rPh sb="6" eb="7">
      <t>マチ</t>
    </rPh>
    <rPh sb="10" eb="12">
      <t>バンチ</t>
    </rPh>
    <phoneticPr fontId="2"/>
  </si>
  <si>
    <t xml:space="preserve">オ　本市が制限付き一般
　競争入札で発注した建
　築一式工事における受
　注状況
  </t>
    <rPh sb="5" eb="7">
      <t>セイゲン</t>
    </rPh>
    <rPh sb="7" eb="8">
      <t>ツ</t>
    </rPh>
    <rPh sb="9" eb="11">
      <t>イッパン</t>
    </rPh>
    <rPh sb="13" eb="15">
      <t>キョウソウ</t>
    </rPh>
    <rPh sb="15" eb="17">
      <t>ニュウサツ</t>
    </rPh>
    <phoneticPr fontId="2"/>
  </si>
  <si>
    <t>同種工事（RC造又はSRC造で延床面積が1,000㎡以上の新築、増築又は改築工事）の施工経験</t>
    <rPh sb="0" eb="2">
      <t>どうしゅ</t>
    </rPh>
    <rPh sb="2" eb="4">
      <t>こうじ</t>
    </rPh>
    <rPh sb="7" eb="8">
      <t>づくり</t>
    </rPh>
    <rPh sb="8" eb="9">
      <t>また</t>
    </rPh>
    <rPh sb="13" eb="14">
      <t>づくり</t>
    </rPh>
    <rPh sb="15" eb="19">
      <t>のべゆかめんせき</t>
    </rPh>
    <rPh sb="25" eb="28">
      <t>へいべいいじょう</t>
    </rPh>
    <rPh sb="29" eb="31">
      <t>しんちく</t>
    </rPh>
    <rPh sb="32" eb="34">
      <t>ぞうちく</t>
    </rPh>
    <rPh sb="34" eb="35">
      <t>また</t>
    </rPh>
    <rPh sb="36" eb="38">
      <t>かいちく</t>
    </rPh>
    <rPh sb="38" eb="40">
      <t>こうじ</t>
    </rPh>
    <rPh sb="42" eb="44">
      <t>せこう</t>
    </rPh>
    <rPh sb="44" eb="46">
      <t>けいけん</t>
    </rPh>
    <phoneticPr fontId="19" type="Hiragana" alignment="center"/>
  </si>
  <si>
    <t>同種工事（RC造又はSRC造で延床面積が1,000㎡以上の新築、増築又は改築工事）で契約金額４億５千万円以上の完成工事実績</t>
    <rPh sb="0" eb="2">
      <t>どうしゅ</t>
    </rPh>
    <rPh sb="2" eb="4">
      <t>こうじ</t>
    </rPh>
    <rPh sb="7" eb="8">
      <t>つくり</t>
    </rPh>
    <rPh sb="8" eb="9">
      <t>また</t>
    </rPh>
    <rPh sb="13" eb="14">
      <t>つくり</t>
    </rPh>
    <rPh sb="15" eb="16">
      <t>の</t>
    </rPh>
    <rPh sb="16" eb="17">
      <t>ゆか</t>
    </rPh>
    <rPh sb="17" eb="19">
      <t>めんせき</t>
    </rPh>
    <rPh sb="26" eb="28">
      <t>いじょう</t>
    </rPh>
    <rPh sb="29" eb="31">
      <t>しんちく</t>
    </rPh>
    <rPh sb="32" eb="34">
      <t>ぞうちく</t>
    </rPh>
    <rPh sb="34" eb="35">
      <t>また</t>
    </rPh>
    <rPh sb="36" eb="38">
      <t>かいちく</t>
    </rPh>
    <rPh sb="38" eb="40">
      <t>こうじ</t>
    </rPh>
    <rPh sb="42" eb="44">
      <t>けいやく</t>
    </rPh>
    <rPh sb="44" eb="46">
      <t>きんがく</t>
    </rPh>
    <rPh sb="47" eb="48">
      <t>おく</t>
    </rPh>
    <rPh sb="49" eb="52">
      <t>せんまんえん</t>
    </rPh>
    <rPh sb="52" eb="54">
      <t>いじょう</t>
    </rPh>
    <rPh sb="55" eb="57">
      <t>かんせい</t>
    </rPh>
    <rPh sb="57" eb="59">
      <t>こうじ</t>
    </rPh>
    <rPh sb="59" eb="61">
      <t>じっせき</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</si>
</sst>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left" vertical="center" indent="1"/>
      <protection locked="0"/>
    </xf>
    <xf numFmtId="0" fontId="24" fillId="0" borderId="0" xfId="0" applyFont="1" applyProtection="1">
      <alignment vertical="center"/>
      <protection locked="0"/>
    </xf>
    <xf numFmtId="0" fontId="24" fillId="0" borderId="0" xfId="0" applyFont="1" applyAlignment="1" applyProtection="1">
      <alignment horizontal="center"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15" fillId="0" borderId="0" xfId="3" applyFont="1" applyAlignment="1">
      <alignment horizontal="left" vertical="center" wrapText="1"/>
    </xf>
    <xf numFmtId="0" fontId="15" fillId="0" borderId="104" xfId="3" applyFont="1" applyBorder="1" applyAlignment="1">
      <alignment horizontal="left" vertical="center" wrapText="1"/>
    </xf>
    <xf numFmtId="0" fontId="15" fillId="0" borderId="43" xfId="3" applyFont="1" applyBorder="1" applyAlignment="1">
      <alignment horizontal="left" vertical="top" wrapText="1"/>
    </xf>
    <xf numFmtId="0" fontId="15" fillId="0" borderId="105"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2"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32" fillId="0" borderId="37" xfId="3" applyNumberFormat="1" applyFont="1" applyBorder="1" applyAlignment="1">
      <alignment horizontal="center" vertical="center"/>
    </xf>
    <xf numFmtId="176" fontId="32" fillId="0" borderId="50"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75"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B2" sqref="B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234" t="s">
        <v>90</v>
      </c>
      <c r="G1" s="234"/>
      <c r="H1" s="234"/>
      <c r="I1" s="234"/>
      <c r="J1" s="234"/>
    </row>
    <row r="2" spans="1:10" s="68" customFormat="1" ht="18.75" customHeight="1" x14ac:dyDescent="0.25">
      <c r="A2" s="67"/>
      <c r="G2" s="69"/>
      <c r="H2" s="69"/>
      <c r="I2" s="69"/>
      <c r="J2" s="69"/>
    </row>
    <row r="3" spans="1:10" s="68" customFormat="1" ht="20.100000000000001" customHeight="1" x14ac:dyDescent="0.25">
      <c r="A3" s="88" t="s">
        <v>112</v>
      </c>
      <c r="B3" s="88"/>
      <c r="C3" s="88"/>
      <c r="D3" s="88"/>
    </row>
    <row r="4" spans="1:10" s="68" customFormat="1" ht="20.100000000000001" customHeight="1" x14ac:dyDescent="0.25">
      <c r="A4" s="70"/>
      <c r="B4" s="70"/>
      <c r="C4" s="70"/>
      <c r="D4" s="70"/>
    </row>
    <row r="5" spans="1:10" s="68" customFormat="1" ht="20.100000000000001" customHeight="1" x14ac:dyDescent="0.25">
      <c r="A5" s="67"/>
      <c r="C5" s="69"/>
      <c r="D5" s="69"/>
      <c r="E5" s="71" t="s">
        <v>12</v>
      </c>
      <c r="F5" s="89"/>
      <c r="G5" s="89"/>
      <c r="H5" s="89"/>
      <c r="I5" s="89"/>
      <c r="J5" s="89"/>
    </row>
    <row r="6" spans="1:10" s="68" customFormat="1" ht="20.100000000000001" customHeight="1" x14ac:dyDescent="0.25">
      <c r="A6" s="67"/>
      <c r="C6" s="69"/>
      <c r="D6" s="69"/>
      <c r="E6" s="71" t="s">
        <v>6</v>
      </c>
      <c r="F6" s="97"/>
      <c r="G6" s="97"/>
      <c r="H6" s="97"/>
      <c r="I6" s="97"/>
      <c r="J6" s="97"/>
    </row>
    <row r="7" spans="1:10" s="68" customFormat="1" ht="20.100000000000001" customHeight="1" x14ac:dyDescent="0.25">
      <c r="A7" s="67"/>
      <c r="C7" s="67"/>
      <c r="D7" s="69"/>
      <c r="E7" s="71" t="s">
        <v>14</v>
      </c>
      <c r="F7" s="90"/>
      <c r="G7" s="90"/>
      <c r="H7" s="90"/>
      <c r="I7" s="90"/>
      <c r="J7" s="90"/>
    </row>
    <row r="8" spans="1:10" s="68" customFormat="1" ht="20.100000000000001" customHeight="1" x14ac:dyDescent="0.25">
      <c r="A8" s="67"/>
      <c r="C8" s="67"/>
      <c r="D8" s="69"/>
      <c r="E8" s="71" t="s">
        <v>102</v>
      </c>
      <c r="F8" s="89"/>
      <c r="G8" s="89"/>
      <c r="H8" s="89"/>
      <c r="I8" s="89"/>
      <c r="J8" s="67"/>
    </row>
    <row r="9" spans="1:10" s="68" customFormat="1" ht="20.100000000000001" customHeight="1" x14ac:dyDescent="0.25">
      <c r="A9" s="67"/>
      <c r="C9" s="72"/>
      <c r="E9" s="71" t="s">
        <v>22</v>
      </c>
      <c r="F9" s="90"/>
      <c r="G9" s="90"/>
      <c r="H9" s="90"/>
      <c r="I9" s="90"/>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42" t="s">
        <v>92</v>
      </c>
      <c r="B14" s="143"/>
      <c r="C14" s="144" t="s">
        <v>149</v>
      </c>
      <c r="D14" s="145"/>
      <c r="E14" s="145"/>
      <c r="F14" s="145"/>
      <c r="G14" s="145"/>
      <c r="H14" s="145"/>
      <c r="I14" s="145"/>
      <c r="J14" s="146"/>
    </row>
    <row r="15" spans="1:10" s="68" customFormat="1" ht="20.100000000000001" customHeight="1" thickBot="1" x14ac:dyDescent="0.3">
      <c r="A15" s="142" t="s">
        <v>91</v>
      </c>
      <c r="B15" s="143"/>
      <c r="C15" s="147" t="s">
        <v>150</v>
      </c>
      <c r="D15" s="148"/>
      <c r="E15" s="148"/>
      <c r="F15" s="148"/>
      <c r="G15" s="148"/>
      <c r="H15" s="148"/>
      <c r="I15" s="148"/>
      <c r="J15" s="149"/>
    </row>
    <row r="16" spans="1:10" s="68" customFormat="1" ht="14.65" thickBot="1" x14ac:dyDescent="0.3">
      <c r="A16" s="73"/>
      <c r="B16" s="74"/>
      <c r="C16" s="74"/>
      <c r="D16" s="74"/>
      <c r="E16" s="74"/>
      <c r="F16" s="74"/>
    </row>
    <row r="17" spans="1:10" s="73" customFormat="1" ht="20.100000000000001" customHeight="1" thickBot="1" x14ac:dyDescent="0.3">
      <c r="A17" s="150" t="s">
        <v>7</v>
      </c>
      <c r="B17" s="151"/>
      <c r="C17" s="151"/>
      <c r="D17" s="152"/>
      <c r="E17" s="134" t="s">
        <v>93</v>
      </c>
      <c r="F17" s="151"/>
      <c r="G17" s="151"/>
      <c r="H17" s="152"/>
      <c r="I17" s="134" t="s">
        <v>17</v>
      </c>
      <c r="J17" s="135"/>
    </row>
    <row r="18" spans="1:10" s="68" customFormat="1" ht="20.100000000000001" customHeight="1" x14ac:dyDescent="0.25">
      <c r="A18" s="126"/>
      <c r="B18" s="127"/>
      <c r="C18" s="127"/>
      <c r="D18" s="128"/>
      <c r="E18" s="138"/>
      <c r="F18" s="139"/>
      <c r="G18" s="139"/>
      <c r="H18" s="140"/>
      <c r="I18" s="136"/>
      <c r="J18" s="137"/>
    </row>
    <row r="19" spans="1:10" s="68" customFormat="1" ht="20.100000000000001" customHeight="1" x14ac:dyDescent="0.25">
      <c r="A19" s="129"/>
      <c r="B19" s="130"/>
      <c r="C19" s="130"/>
      <c r="D19" s="131"/>
      <c r="E19" s="110"/>
      <c r="F19" s="111"/>
      <c r="G19" s="111"/>
      <c r="H19" s="112"/>
      <c r="I19" s="122"/>
      <c r="J19" s="123"/>
    </row>
    <row r="20" spans="1:10" s="68" customFormat="1" ht="20.100000000000001" customHeight="1" x14ac:dyDescent="0.25">
      <c r="A20" s="129"/>
      <c r="B20" s="130"/>
      <c r="C20" s="130"/>
      <c r="D20" s="131"/>
      <c r="E20" s="110"/>
      <c r="F20" s="111"/>
      <c r="G20" s="111"/>
      <c r="H20" s="112"/>
      <c r="I20" s="122"/>
      <c r="J20" s="123"/>
    </row>
    <row r="21" spans="1:10" s="68" customFormat="1" ht="20.100000000000001" customHeight="1" x14ac:dyDescent="0.25">
      <c r="A21" s="129"/>
      <c r="B21" s="130"/>
      <c r="C21" s="130"/>
      <c r="D21" s="131"/>
      <c r="E21" s="110"/>
      <c r="F21" s="111"/>
      <c r="G21" s="111"/>
      <c r="H21" s="112"/>
      <c r="I21" s="122"/>
      <c r="J21" s="123"/>
    </row>
    <row r="22" spans="1:10" s="68" customFormat="1" ht="20.100000000000001" customHeight="1" x14ac:dyDescent="0.25">
      <c r="A22" s="129"/>
      <c r="B22" s="130"/>
      <c r="C22" s="130"/>
      <c r="D22" s="131"/>
      <c r="E22" s="110"/>
      <c r="F22" s="111"/>
      <c r="G22" s="111"/>
      <c r="H22" s="112"/>
      <c r="I22" s="122"/>
      <c r="J22" s="123"/>
    </row>
    <row r="23" spans="1:10" s="68" customFormat="1" ht="20.100000000000001" customHeight="1" x14ac:dyDescent="0.25">
      <c r="A23" s="129"/>
      <c r="B23" s="130"/>
      <c r="C23" s="130"/>
      <c r="D23" s="131"/>
      <c r="E23" s="110"/>
      <c r="F23" s="111"/>
      <c r="G23" s="111"/>
      <c r="H23" s="112"/>
      <c r="I23" s="122"/>
      <c r="J23" s="123"/>
    </row>
    <row r="24" spans="1:10" s="68" customFormat="1" ht="20.100000000000001" customHeight="1" x14ac:dyDescent="0.25">
      <c r="A24" s="129"/>
      <c r="B24" s="130"/>
      <c r="C24" s="130"/>
      <c r="D24" s="131"/>
      <c r="E24" s="110"/>
      <c r="F24" s="111"/>
      <c r="G24" s="111"/>
      <c r="H24" s="112"/>
      <c r="I24" s="122"/>
      <c r="J24" s="123"/>
    </row>
    <row r="25" spans="1:10" s="68" customFormat="1" ht="20.100000000000001" customHeight="1" x14ac:dyDescent="0.25">
      <c r="A25" s="129"/>
      <c r="B25" s="130"/>
      <c r="C25" s="130"/>
      <c r="D25" s="131"/>
      <c r="E25" s="110"/>
      <c r="F25" s="111"/>
      <c r="G25" s="111"/>
      <c r="H25" s="112"/>
      <c r="I25" s="122"/>
      <c r="J25" s="123"/>
    </row>
    <row r="26" spans="1:10" s="68" customFormat="1" ht="20.100000000000001" customHeight="1" x14ac:dyDescent="0.25">
      <c r="A26" s="129"/>
      <c r="B26" s="130"/>
      <c r="C26" s="130"/>
      <c r="D26" s="131"/>
      <c r="E26" s="110"/>
      <c r="F26" s="111"/>
      <c r="G26" s="111"/>
      <c r="H26" s="112"/>
      <c r="I26" s="122"/>
      <c r="J26" s="123"/>
    </row>
    <row r="27" spans="1:10" s="68" customFormat="1" ht="20.100000000000001" customHeight="1" x14ac:dyDescent="0.25">
      <c r="A27" s="129"/>
      <c r="B27" s="130"/>
      <c r="C27" s="130"/>
      <c r="D27" s="131"/>
      <c r="E27" s="110"/>
      <c r="F27" s="111"/>
      <c r="G27" s="111"/>
      <c r="H27" s="112"/>
      <c r="I27" s="122"/>
      <c r="J27" s="123"/>
    </row>
    <row r="28" spans="1:10" s="68" customFormat="1" ht="20.100000000000001" customHeight="1" x14ac:dyDescent="0.25">
      <c r="A28" s="129"/>
      <c r="B28" s="130"/>
      <c r="C28" s="130"/>
      <c r="D28" s="131"/>
      <c r="E28" s="110"/>
      <c r="F28" s="111"/>
      <c r="G28" s="111"/>
      <c r="H28" s="112"/>
      <c r="I28" s="122"/>
      <c r="J28" s="123"/>
    </row>
    <row r="29" spans="1:10" s="68" customFormat="1" ht="20.100000000000001" customHeight="1" x14ac:dyDescent="0.25">
      <c r="A29" s="129"/>
      <c r="B29" s="130"/>
      <c r="C29" s="130"/>
      <c r="D29" s="131"/>
      <c r="E29" s="110"/>
      <c r="F29" s="111"/>
      <c r="G29" s="111"/>
      <c r="H29" s="112"/>
      <c r="I29" s="122"/>
      <c r="J29" s="123"/>
    </row>
    <row r="30" spans="1:10" s="68" customFormat="1" ht="20.100000000000001" customHeight="1" x14ac:dyDescent="0.25">
      <c r="A30" s="129"/>
      <c r="B30" s="130"/>
      <c r="C30" s="130"/>
      <c r="D30" s="131"/>
      <c r="E30" s="110"/>
      <c r="F30" s="111"/>
      <c r="G30" s="111"/>
      <c r="H30" s="112"/>
      <c r="I30" s="122"/>
      <c r="J30" s="123"/>
    </row>
    <row r="31" spans="1:10" s="68" customFormat="1" ht="20.100000000000001" customHeight="1" x14ac:dyDescent="0.25">
      <c r="A31" s="129"/>
      <c r="B31" s="130"/>
      <c r="C31" s="130"/>
      <c r="D31" s="131"/>
      <c r="E31" s="110"/>
      <c r="F31" s="111"/>
      <c r="G31" s="111"/>
      <c r="H31" s="112"/>
      <c r="I31" s="122"/>
      <c r="J31" s="123"/>
    </row>
    <row r="32" spans="1:10" s="68" customFormat="1" ht="20.100000000000001" customHeight="1" x14ac:dyDescent="0.25">
      <c r="A32" s="129"/>
      <c r="B32" s="130"/>
      <c r="C32" s="130"/>
      <c r="D32" s="131"/>
      <c r="E32" s="110"/>
      <c r="F32" s="111"/>
      <c r="G32" s="111"/>
      <c r="H32" s="112"/>
      <c r="I32" s="122"/>
      <c r="J32" s="123"/>
    </row>
    <row r="33" spans="1:10" s="68" customFormat="1" ht="20.100000000000001" customHeight="1" x14ac:dyDescent="0.25">
      <c r="A33" s="129"/>
      <c r="B33" s="130"/>
      <c r="C33" s="130"/>
      <c r="D33" s="131"/>
      <c r="E33" s="110"/>
      <c r="F33" s="111"/>
      <c r="G33" s="111"/>
      <c r="H33" s="112"/>
      <c r="I33" s="122"/>
      <c r="J33" s="123"/>
    </row>
    <row r="34" spans="1:10" s="68" customFormat="1" ht="20.100000000000001" customHeight="1" x14ac:dyDescent="0.25">
      <c r="A34" s="129"/>
      <c r="B34" s="130"/>
      <c r="C34" s="130"/>
      <c r="D34" s="131"/>
      <c r="E34" s="110"/>
      <c r="F34" s="111"/>
      <c r="G34" s="111"/>
      <c r="H34" s="112"/>
      <c r="I34" s="122"/>
      <c r="J34" s="123"/>
    </row>
    <row r="35" spans="1:10" s="68" customFormat="1" ht="20.100000000000001" customHeight="1" x14ac:dyDescent="0.25">
      <c r="A35" s="129"/>
      <c r="B35" s="130"/>
      <c r="C35" s="130"/>
      <c r="D35" s="131"/>
      <c r="E35" s="110"/>
      <c r="F35" s="111"/>
      <c r="G35" s="111"/>
      <c r="H35" s="112"/>
      <c r="I35" s="122"/>
      <c r="J35" s="123"/>
    </row>
    <row r="36" spans="1:10" s="68" customFormat="1" ht="20.100000000000001" customHeight="1" x14ac:dyDescent="0.25">
      <c r="A36" s="129"/>
      <c r="B36" s="130"/>
      <c r="C36" s="130"/>
      <c r="D36" s="131"/>
      <c r="E36" s="110"/>
      <c r="F36" s="111"/>
      <c r="G36" s="111"/>
      <c r="H36" s="112"/>
      <c r="I36" s="122"/>
      <c r="J36" s="123"/>
    </row>
    <row r="37" spans="1:10" s="68" customFormat="1" ht="20.100000000000001" customHeight="1" thickBot="1" x14ac:dyDescent="0.3">
      <c r="A37" s="153"/>
      <c r="B37" s="154"/>
      <c r="C37" s="154"/>
      <c r="D37" s="155"/>
      <c r="E37" s="179"/>
      <c r="F37" s="180"/>
      <c r="G37" s="180"/>
      <c r="H37" s="181"/>
      <c r="I37" s="124"/>
      <c r="J37" s="125"/>
    </row>
    <row r="38" spans="1:10" s="68" customFormat="1" ht="20.100000000000001" customHeight="1" x14ac:dyDescent="0.25">
      <c r="A38" s="126" t="s">
        <v>94</v>
      </c>
      <c r="B38" s="127"/>
      <c r="C38" s="127"/>
      <c r="D38" s="128"/>
      <c r="E38" s="107"/>
      <c r="F38" s="108"/>
      <c r="G38" s="108"/>
      <c r="H38" s="109"/>
      <c r="I38" s="132" t="str">
        <f>IF(SUM(I18:J37)=0,"",SUM(I18:J37))</f>
        <v/>
      </c>
      <c r="J38" s="133"/>
    </row>
    <row r="39" spans="1:10" s="68" customFormat="1" ht="20.100000000000001" customHeight="1" x14ac:dyDescent="0.25">
      <c r="A39" s="129" t="s">
        <v>95</v>
      </c>
      <c r="B39" s="130"/>
      <c r="C39" s="130"/>
      <c r="D39" s="131"/>
      <c r="E39" s="110"/>
      <c r="F39" s="111"/>
      <c r="G39" s="111"/>
      <c r="H39" s="112"/>
      <c r="I39" s="91"/>
      <c r="J39" s="92"/>
    </row>
    <row r="40" spans="1:10" s="68" customFormat="1" ht="20.100000000000001" customHeight="1" x14ac:dyDescent="0.25">
      <c r="A40" s="98" t="s">
        <v>96</v>
      </c>
      <c r="B40" s="99"/>
      <c r="C40" s="99"/>
      <c r="D40" s="100"/>
      <c r="E40" s="113">
        <f>E38+E39</f>
        <v>0</v>
      </c>
      <c r="F40" s="114"/>
      <c r="G40" s="114"/>
      <c r="H40" s="115"/>
      <c r="I40" s="91"/>
      <c r="J40" s="92"/>
    </row>
    <row r="41" spans="1:10" s="68" customFormat="1" ht="20.100000000000001" customHeight="1" x14ac:dyDescent="0.25">
      <c r="A41" s="129" t="s">
        <v>97</v>
      </c>
      <c r="B41" s="130"/>
      <c r="C41" s="130"/>
      <c r="D41" s="131"/>
      <c r="E41" s="110"/>
      <c r="F41" s="111"/>
      <c r="G41" s="111"/>
      <c r="H41" s="112"/>
      <c r="I41" s="91"/>
      <c r="J41" s="92"/>
    </row>
    <row r="42" spans="1:10" s="68" customFormat="1" ht="20.100000000000001" customHeight="1" x14ac:dyDescent="0.25">
      <c r="A42" s="98" t="s">
        <v>98</v>
      </c>
      <c r="B42" s="99"/>
      <c r="C42" s="99"/>
      <c r="D42" s="100"/>
      <c r="E42" s="113">
        <f>E40+E41</f>
        <v>0</v>
      </c>
      <c r="F42" s="114"/>
      <c r="G42" s="114"/>
      <c r="H42" s="115"/>
      <c r="I42" s="91"/>
      <c r="J42" s="92"/>
    </row>
    <row r="43" spans="1:10" s="68" customFormat="1" ht="20.100000000000001" customHeight="1" x14ac:dyDescent="0.25">
      <c r="A43" s="129" t="s">
        <v>99</v>
      </c>
      <c r="B43" s="130"/>
      <c r="C43" s="130"/>
      <c r="D43" s="131"/>
      <c r="E43" s="110"/>
      <c r="F43" s="111"/>
      <c r="G43" s="111"/>
      <c r="H43" s="112"/>
      <c r="I43" s="91"/>
      <c r="J43" s="92"/>
    </row>
    <row r="44" spans="1:10" s="68" customFormat="1" ht="20.100000000000001" customHeight="1" x14ac:dyDescent="0.25">
      <c r="A44" s="98" t="s">
        <v>100</v>
      </c>
      <c r="B44" s="99"/>
      <c r="C44" s="99"/>
      <c r="D44" s="100"/>
      <c r="E44" s="113">
        <f>E40+E41+E43</f>
        <v>0</v>
      </c>
      <c r="F44" s="114"/>
      <c r="G44" s="114"/>
      <c r="H44" s="115"/>
      <c r="I44" s="91"/>
      <c r="J44" s="92"/>
    </row>
    <row r="45" spans="1:10" s="68" customFormat="1" ht="20.100000000000001" customHeight="1" thickBot="1" x14ac:dyDescent="0.3">
      <c r="A45" s="101" t="s">
        <v>13</v>
      </c>
      <c r="B45" s="102"/>
      <c r="C45" s="102"/>
      <c r="D45" s="103"/>
      <c r="E45" s="116"/>
      <c r="F45" s="117"/>
      <c r="G45" s="117"/>
      <c r="H45" s="118"/>
      <c r="I45" s="93"/>
      <c r="J45" s="94"/>
    </row>
    <row r="46" spans="1:10" s="68" customFormat="1" ht="20.100000000000001" customHeight="1" thickBot="1" x14ac:dyDescent="0.3">
      <c r="A46" s="104" t="s">
        <v>101</v>
      </c>
      <c r="B46" s="105"/>
      <c r="C46" s="105"/>
      <c r="D46" s="106"/>
      <c r="E46" s="119">
        <f>E42+E43+E45</f>
        <v>0</v>
      </c>
      <c r="F46" s="120"/>
      <c r="G46" s="120"/>
      <c r="H46" s="121"/>
      <c r="I46" s="95"/>
      <c r="J46" s="96"/>
    </row>
    <row r="47" spans="1:10" ht="3.75" customHeight="1" x14ac:dyDescent="0.25"/>
    <row r="48" spans="1:10" ht="24.95" customHeight="1" x14ac:dyDescent="0.25">
      <c r="A48" s="141" t="s">
        <v>32</v>
      </c>
      <c r="B48" s="141"/>
      <c r="C48" s="141"/>
      <c r="D48" s="141"/>
      <c r="E48" s="141"/>
      <c r="F48" s="141"/>
      <c r="G48" s="141"/>
      <c r="H48" s="141"/>
      <c r="I48" s="141"/>
      <c r="J48" s="141"/>
    </row>
    <row r="49" spans="1:14" ht="20.100000000000001" customHeight="1" x14ac:dyDescent="0.25">
      <c r="C49" s="11"/>
      <c r="D49" s="11"/>
      <c r="E49" s="62" t="s">
        <v>33</v>
      </c>
      <c r="F49" s="177" t="str">
        <f>C14</f>
        <v>福平小学校校舎増築その他本体工事</v>
      </c>
      <c r="G49" s="177"/>
      <c r="H49" s="177"/>
      <c r="I49" s="177"/>
      <c r="J49" s="177"/>
      <c r="K49" s="63"/>
    </row>
    <row r="50" spans="1:14" ht="20.100000000000001" customHeight="1" x14ac:dyDescent="0.25">
      <c r="E50" s="62" t="s">
        <v>89</v>
      </c>
      <c r="F50" s="178" t="str">
        <f>IF(F6="","",F6)</f>
        <v/>
      </c>
      <c r="G50" s="178"/>
      <c r="H50" s="178"/>
      <c r="I50" s="178"/>
      <c r="J50" s="178"/>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235" t="s">
        <v>34</v>
      </c>
      <c r="B53" s="236"/>
      <c r="C53" s="237" t="s">
        <v>35</v>
      </c>
      <c r="D53" s="238"/>
      <c r="E53" s="238"/>
      <c r="F53" s="238"/>
      <c r="G53" s="15" t="s">
        <v>36</v>
      </c>
      <c r="H53" s="239" t="s">
        <v>37</v>
      </c>
      <c r="I53" s="240"/>
      <c r="J53" s="16" t="s">
        <v>38</v>
      </c>
      <c r="K53" s="65"/>
      <c r="M53" s="61" t="s">
        <v>39</v>
      </c>
      <c r="N53" s="61" t="s">
        <v>40</v>
      </c>
    </row>
    <row r="54" spans="1:14" ht="20.100000000000001" customHeight="1" x14ac:dyDescent="0.25">
      <c r="A54" s="241" t="s">
        <v>41</v>
      </c>
      <c r="B54" s="214" t="s">
        <v>113</v>
      </c>
      <c r="C54" s="191" t="s">
        <v>153</v>
      </c>
      <c r="D54" s="244"/>
      <c r="E54" s="245" t="s">
        <v>107</v>
      </c>
      <c r="F54" s="246"/>
      <c r="G54" s="17">
        <v>1.2</v>
      </c>
      <c r="H54" s="47"/>
      <c r="I54" s="172" t="str">
        <f>IF(AND(M54="",M55="",M56=""),"",MAX(M54:M56))</f>
        <v/>
      </c>
      <c r="J54" s="167"/>
      <c r="K54" s="14"/>
      <c r="M54" s="10" t="str">
        <f>IF(H54="","",G54)</f>
        <v/>
      </c>
    </row>
    <row r="55" spans="1:14" ht="20.100000000000001" customHeight="1" x14ac:dyDescent="0.25">
      <c r="A55" s="242"/>
      <c r="B55" s="215"/>
      <c r="C55" s="206"/>
      <c r="D55" s="207"/>
      <c r="E55" s="212" t="s">
        <v>108</v>
      </c>
      <c r="F55" s="213"/>
      <c r="G55" s="18">
        <v>0.6</v>
      </c>
      <c r="H55" s="48"/>
      <c r="I55" s="173"/>
      <c r="J55" s="168"/>
      <c r="K55" s="14"/>
      <c r="M55" s="10" t="str">
        <f>IF(H55="","",G55)</f>
        <v/>
      </c>
      <c r="N55" s="61" t="s">
        <v>42</v>
      </c>
    </row>
    <row r="56" spans="1:14" ht="20.100000000000001" customHeight="1" x14ac:dyDescent="0.25">
      <c r="A56" s="242"/>
      <c r="B56" s="221"/>
      <c r="C56" s="208"/>
      <c r="D56" s="209"/>
      <c r="E56" s="195" t="s">
        <v>109</v>
      </c>
      <c r="F56" s="196"/>
      <c r="G56" s="19">
        <v>0</v>
      </c>
      <c r="H56" s="49"/>
      <c r="I56" s="174"/>
      <c r="J56" s="169"/>
      <c r="K56" s="14"/>
      <c r="M56" s="10" t="str">
        <f>IF(H56="","",G56)</f>
        <v/>
      </c>
    </row>
    <row r="57" spans="1:14" ht="17.25" customHeight="1" x14ac:dyDescent="0.25">
      <c r="A57" s="242"/>
      <c r="B57" s="183" t="s">
        <v>114</v>
      </c>
      <c r="C57" s="162" t="s">
        <v>43</v>
      </c>
      <c r="D57" s="163"/>
      <c r="E57" s="163"/>
      <c r="F57" s="163"/>
      <c r="G57" s="17">
        <v>1.6</v>
      </c>
      <c r="H57" s="50"/>
      <c r="I57" s="164" t="str">
        <f>IF(AND(M57="",M58="",M59="",M60="",M61="",M62=""),"",MAX(M57:M62))</f>
        <v/>
      </c>
      <c r="J57" s="167"/>
      <c r="K57" s="14"/>
      <c r="M57" s="10" t="str">
        <f t="shared" ref="M57:M75" si="0">IF(H57="","",G57)</f>
        <v/>
      </c>
      <c r="N57" s="66">
        <v>1</v>
      </c>
    </row>
    <row r="58" spans="1:14" ht="17.25" customHeight="1" x14ac:dyDescent="0.25">
      <c r="A58" s="242"/>
      <c r="B58" s="193"/>
      <c r="C58" s="170" t="s">
        <v>44</v>
      </c>
      <c r="D58" s="171"/>
      <c r="E58" s="171"/>
      <c r="F58" s="171"/>
      <c r="G58" s="18">
        <v>1.2</v>
      </c>
      <c r="H58" s="51"/>
      <c r="I58" s="165"/>
      <c r="J58" s="168"/>
      <c r="K58" s="14"/>
      <c r="M58" s="10" t="str">
        <f t="shared" si="0"/>
        <v/>
      </c>
      <c r="N58" s="66">
        <v>2</v>
      </c>
    </row>
    <row r="59" spans="1:14" ht="17.25" customHeight="1" x14ac:dyDescent="0.25">
      <c r="A59" s="242"/>
      <c r="B59" s="247"/>
      <c r="C59" s="170" t="s">
        <v>45</v>
      </c>
      <c r="D59" s="171"/>
      <c r="E59" s="171"/>
      <c r="F59" s="171"/>
      <c r="G59" s="19">
        <v>0.9</v>
      </c>
      <c r="H59" s="51"/>
      <c r="I59" s="165"/>
      <c r="J59" s="168"/>
      <c r="K59" s="14"/>
      <c r="M59" s="10" t="str">
        <f t="shared" si="0"/>
        <v/>
      </c>
      <c r="N59" s="66">
        <v>3</v>
      </c>
    </row>
    <row r="60" spans="1:14" ht="17.25" customHeight="1" x14ac:dyDescent="0.25">
      <c r="A60" s="242"/>
      <c r="B60" s="247"/>
      <c r="C60" s="170" t="s">
        <v>46</v>
      </c>
      <c r="D60" s="171"/>
      <c r="E60" s="171"/>
      <c r="F60" s="171"/>
      <c r="G60" s="19">
        <v>0.6</v>
      </c>
      <c r="H60" s="51"/>
      <c r="I60" s="165"/>
      <c r="J60" s="168"/>
      <c r="K60" s="14"/>
      <c r="M60" s="10" t="str">
        <f t="shared" si="0"/>
        <v/>
      </c>
      <c r="N60" s="66">
        <v>4</v>
      </c>
    </row>
    <row r="61" spans="1:14" ht="17.25" customHeight="1" x14ac:dyDescent="0.25">
      <c r="A61" s="242"/>
      <c r="B61" s="247"/>
      <c r="C61" s="170" t="s">
        <v>47</v>
      </c>
      <c r="D61" s="171"/>
      <c r="E61" s="171"/>
      <c r="F61" s="171"/>
      <c r="G61" s="19">
        <v>0.3</v>
      </c>
      <c r="H61" s="51"/>
      <c r="I61" s="165"/>
      <c r="J61" s="168"/>
      <c r="K61" s="14"/>
      <c r="M61" s="10" t="str">
        <f t="shared" si="0"/>
        <v/>
      </c>
      <c r="N61" s="66">
        <v>5</v>
      </c>
    </row>
    <row r="62" spans="1:14" ht="17.25" customHeight="1" x14ac:dyDescent="0.25">
      <c r="A62" s="242"/>
      <c r="B62" s="194"/>
      <c r="C62" s="175" t="s">
        <v>48</v>
      </c>
      <c r="D62" s="176"/>
      <c r="E62" s="176"/>
      <c r="F62" s="176"/>
      <c r="G62" s="20">
        <v>0</v>
      </c>
      <c r="H62" s="52"/>
      <c r="I62" s="166"/>
      <c r="J62" s="169"/>
      <c r="K62" s="14"/>
      <c r="M62" s="10" t="str">
        <f t="shared" si="0"/>
        <v/>
      </c>
      <c r="N62" s="66">
        <v>6</v>
      </c>
    </row>
    <row r="63" spans="1:14" ht="18.95" customHeight="1" x14ac:dyDescent="0.25">
      <c r="A63" s="242"/>
      <c r="B63" s="214" t="s">
        <v>49</v>
      </c>
      <c r="C63" s="162" t="s">
        <v>50</v>
      </c>
      <c r="D63" s="163"/>
      <c r="E63" s="163"/>
      <c r="F63" s="163"/>
      <c r="G63" s="21">
        <v>0.6</v>
      </c>
      <c r="H63" s="47"/>
      <c r="I63" s="172" t="str">
        <f>IF(AND(M63="",M64=""),"",MAX(M63:M64))</f>
        <v/>
      </c>
      <c r="J63" s="167"/>
      <c r="K63" s="14"/>
      <c r="M63" s="10" t="str">
        <f t="shared" si="0"/>
        <v/>
      </c>
      <c r="N63" s="66">
        <v>7</v>
      </c>
    </row>
    <row r="64" spans="1:14" ht="18.95" customHeight="1" x14ac:dyDescent="0.25">
      <c r="A64" s="242"/>
      <c r="B64" s="221"/>
      <c r="C64" s="175" t="s">
        <v>51</v>
      </c>
      <c r="D64" s="176"/>
      <c r="E64" s="176"/>
      <c r="F64" s="176"/>
      <c r="G64" s="20">
        <v>0</v>
      </c>
      <c r="H64" s="53"/>
      <c r="I64" s="174"/>
      <c r="J64" s="169"/>
      <c r="K64" s="14"/>
      <c r="M64" s="10" t="str">
        <f t="shared" si="0"/>
        <v/>
      </c>
      <c r="N64" s="66">
        <v>8</v>
      </c>
    </row>
    <row r="65" spans="1:14" ht="17.25" customHeight="1" x14ac:dyDescent="0.25">
      <c r="A65" s="242"/>
      <c r="B65" s="203" t="s">
        <v>117</v>
      </c>
      <c r="C65" s="191" t="s">
        <v>115</v>
      </c>
      <c r="D65" s="192"/>
      <c r="E65" s="192"/>
      <c r="F65" s="192"/>
      <c r="G65" s="17">
        <v>0.6</v>
      </c>
      <c r="H65" s="58"/>
      <c r="I65" s="164" t="str">
        <f>IF(AND(M65="",M66="",M67=""),"",MAX(M65:M67))</f>
        <v/>
      </c>
      <c r="J65" s="167"/>
      <c r="K65" s="14"/>
      <c r="M65" s="10" t="str">
        <f t="shared" si="0"/>
        <v/>
      </c>
      <c r="N65" s="66">
        <v>9</v>
      </c>
    </row>
    <row r="66" spans="1:14" ht="17.25" customHeight="1" x14ac:dyDescent="0.25">
      <c r="A66" s="242"/>
      <c r="B66" s="204"/>
      <c r="C66" s="170" t="s">
        <v>116</v>
      </c>
      <c r="D66" s="171"/>
      <c r="E66" s="171"/>
      <c r="F66" s="171"/>
      <c r="G66" s="18">
        <v>0.3</v>
      </c>
      <c r="H66" s="59"/>
      <c r="I66" s="165"/>
      <c r="J66" s="168"/>
      <c r="K66" s="14"/>
      <c r="M66" s="10" t="str">
        <f t="shared" si="0"/>
        <v/>
      </c>
      <c r="N66" s="66">
        <v>10</v>
      </c>
    </row>
    <row r="67" spans="1:14" ht="17.25" customHeight="1" x14ac:dyDescent="0.25">
      <c r="A67" s="242"/>
      <c r="B67" s="205"/>
      <c r="C67" s="208" t="s">
        <v>64</v>
      </c>
      <c r="D67" s="218"/>
      <c r="E67" s="218"/>
      <c r="F67" s="218"/>
      <c r="G67" s="20">
        <v>0</v>
      </c>
      <c r="H67" s="60"/>
      <c r="I67" s="166"/>
      <c r="J67" s="169"/>
      <c r="K67" s="14"/>
      <c r="M67" s="10" t="str">
        <f t="shared" si="0"/>
        <v/>
      </c>
      <c r="N67" s="66">
        <v>11</v>
      </c>
    </row>
    <row r="68" spans="1:14" ht="20.100000000000001" customHeight="1" x14ac:dyDescent="0.25">
      <c r="A68" s="242"/>
      <c r="B68" s="214" t="s">
        <v>151</v>
      </c>
      <c r="C68" s="162" t="s">
        <v>118</v>
      </c>
      <c r="D68" s="163"/>
      <c r="E68" s="163"/>
      <c r="F68" s="220"/>
      <c r="G68" s="17">
        <v>0</v>
      </c>
      <c r="H68" s="47"/>
      <c r="I68" s="164" t="str">
        <f>IF(AND(H68="",H69="",H70="",H71="",H72="",H73=""),"",M68+M69+M70+M71+M72+M73)</f>
        <v/>
      </c>
      <c r="J68" s="167"/>
      <c r="K68" s="14"/>
      <c r="M68" s="10">
        <f>IF(H68="",0,G68)</f>
        <v>0</v>
      </c>
      <c r="N68" s="66">
        <v>12</v>
      </c>
    </row>
    <row r="69" spans="1:14" ht="20.100000000000001" customHeight="1" x14ac:dyDescent="0.25">
      <c r="A69" s="242"/>
      <c r="B69" s="204"/>
      <c r="C69" s="223" t="s">
        <v>131</v>
      </c>
      <c r="D69" s="224"/>
      <c r="E69" s="81" t="s">
        <v>119</v>
      </c>
      <c r="F69" s="82"/>
      <c r="G69" s="18">
        <v>0.8</v>
      </c>
      <c r="H69" s="48"/>
      <c r="I69" s="165"/>
      <c r="J69" s="168"/>
      <c r="K69" s="14"/>
      <c r="M69" s="10">
        <f>IF(H69="",0,G69)</f>
        <v>0</v>
      </c>
      <c r="N69" s="66">
        <v>10</v>
      </c>
    </row>
    <row r="70" spans="1:14" ht="20.100000000000001" customHeight="1" x14ac:dyDescent="0.25">
      <c r="A70" s="242"/>
      <c r="B70" s="204"/>
      <c r="C70" s="206"/>
      <c r="D70" s="207"/>
      <c r="E70" s="81" t="s">
        <v>120</v>
      </c>
      <c r="F70" s="82"/>
      <c r="G70" s="18">
        <v>0.5</v>
      </c>
      <c r="H70" s="48"/>
      <c r="I70" s="165"/>
      <c r="J70" s="168"/>
      <c r="K70" s="14"/>
      <c r="M70" s="10">
        <f>IF(H70="",0,G70)</f>
        <v>0</v>
      </c>
      <c r="N70" s="66">
        <v>11</v>
      </c>
    </row>
    <row r="71" spans="1:14" ht="20.100000000000001" customHeight="1" x14ac:dyDescent="0.25">
      <c r="A71" s="242"/>
      <c r="B71" s="204"/>
      <c r="C71" s="206"/>
      <c r="D71" s="207"/>
      <c r="E71" s="81" t="s">
        <v>121</v>
      </c>
      <c r="F71" s="82"/>
      <c r="G71" s="18">
        <v>0.2</v>
      </c>
      <c r="H71" s="48"/>
      <c r="I71" s="165"/>
      <c r="J71" s="168"/>
      <c r="K71" s="14"/>
      <c r="M71" s="10">
        <f>IF(H71="",0,G71)</f>
        <v>0</v>
      </c>
      <c r="N71" s="66">
        <v>12</v>
      </c>
    </row>
    <row r="72" spans="1:14" ht="31.5" customHeight="1" x14ac:dyDescent="0.25">
      <c r="A72" s="242"/>
      <c r="B72" s="204"/>
      <c r="C72" s="206"/>
      <c r="D72" s="207"/>
      <c r="E72" s="171" t="s">
        <v>122</v>
      </c>
      <c r="F72" s="222"/>
      <c r="G72" s="18">
        <v>-0.4</v>
      </c>
      <c r="H72" s="48"/>
      <c r="I72" s="165"/>
      <c r="J72" s="168"/>
      <c r="K72" s="14"/>
      <c r="M72" s="10">
        <f t="shared" ref="M72:M73" si="1">IF(H72="",0,G72)</f>
        <v>0</v>
      </c>
      <c r="N72" s="66"/>
    </row>
    <row r="73" spans="1:14" ht="30" customHeight="1" x14ac:dyDescent="0.25">
      <c r="A73" s="242"/>
      <c r="B73" s="221"/>
      <c r="C73" s="208"/>
      <c r="D73" s="209"/>
      <c r="E73" s="175" t="s">
        <v>123</v>
      </c>
      <c r="F73" s="225"/>
      <c r="G73" s="20">
        <v>-0.3</v>
      </c>
      <c r="H73" s="49"/>
      <c r="I73" s="166"/>
      <c r="J73" s="169"/>
      <c r="K73" s="14"/>
      <c r="M73" s="10">
        <f t="shared" si="1"/>
        <v>0</v>
      </c>
      <c r="N73" s="66"/>
    </row>
    <row r="74" spans="1:14" ht="19.5" customHeight="1" x14ac:dyDescent="0.25">
      <c r="A74" s="242"/>
      <c r="B74" s="248" t="s">
        <v>124</v>
      </c>
      <c r="C74" s="162" t="s">
        <v>52</v>
      </c>
      <c r="D74" s="163"/>
      <c r="E74" s="163"/>
      <c r="F74" s="163"/>
      <c r="G74" s="22" t="s">
        <v>53</v>
      </c>
      <c r="H74" s="54"/>
      <c r="I74" s="250" t="str">
        <f>IF(AND(M74="",M75=""),"",IF(M74="",M75,M74))</f>
        <v/>
      </c>
      <c r="J74" s="252"/>
      <c r="K74" s="64"/>
      <c r="M74" s="10" t="str">
        <f>IF(H74="","",H74*-0.1)</f>
        <v/>
      </c>
      <c r="N74" s="66"/>
    </row>
    <row r="75" spans="1:14" ht="17.25" customHeight="1" thickBot="1" x14ac:dyDescent="0.3">
      <c r="A75" s="242"/>
      <c r="B75" s="249"/>
      <c r="C75" s="206" t="s">
        <v>54</v>
      </c>
      <c r="D75" s="219"/>
      <c r="E75" s="219"/>
      <c r="F75" s="219"/>
      <c r="G75" s="19" t="s">
        <v>55</v>
      </c>
      <c r="H75" s="55"/>
      <c r="I75" s="251"/>
      <c r="J75" s="253"/>
      <c r="K75" s="64"/>
      <c r="M75" s="10" t="str">
        <f t="shared" si="0"/>
        <v/>
      </c>
    </row>
    <row r="76" spans="1:14" ht="20.100000000000001" customHeight="1" thickTop="1" x14ac:dyDescent="0.25">
      <c r="A76" s="243"/>
      <c r="B76" s="23" t="s">
        <v>56</v>
      </c>
      <c r="C76" s="24"/>
      <c r="D76" s="25"/>
      <c r="E76" s="25"/>
      <c r="F76" s="26"/>
      <c r="G76" s="27">
        <v>5.5</v>
      </c>
      <c r="H76" s="28"/>
      <c r="I76" s="46">
        <f>SUM(I54:I75)</f>
        <v>0</v>
      </c>
      <c r="J76" s="29"/>
      <c r="K76" s="14"/>
    </row>
    <row r="77" spans="1:14" ht="20.100000000000001" customHeight="1" x14ac:dyDescent="0.25">
      <c r="A77" s="187" t="s">
        <v>57</v>
      </c>
      <c r="B77" s="204" t="s">
        <v>133</v>
      </c>
      <c r="C77" s="206" t="s">
        <v>152</v>
      </c>
      <c r="D77" s="207"/>
      <c r="E77" s="210" t="s">
        <v>110</v>
      </c>
      <c r="F77" s="211"/>
      <c r="G77" s="21">
        <v>0.4</v>
      </c>
      <c r="H77" s="56"/>
      <c r="I77" s="173" t="str">
        <f>IF(AND(M77="",M78="",M79=""),"",MAX(M77:M79))</f>
        <v/>
      </c>
      <c r="J77" s="168"/>
      <c r="K77" s="14"/>
      <c r="M77" s="10" t="str">
        <f t="shared" ref="M77:M112" si="2">IF(H77="","",G77)</f>
        <v/>
      </c>
    </row>
    <row r="78" spans="1:14" ht="20.100000000000001" customHeight="1" x14ac:dyDescent="0.25">
      <c r="A78" s="187"/>
      <c r="B78" s="204"/>
      <c r="C78" s="206"/>
      <c r="D78" s="207"/>
      <c r="E78" s="212" t="s">
        <v>108</v>
      </c>
      <c r="F78" s="213"/>
      <c r="G78" s="18">
        <v>0.2</v>
      </c>
      <c r="H78" s="48"/>
      <c r="I78" s="173"/>
      <c r="J78" s="168"/>
      <c r="K78" s="14"/>
      <c r="M78" s="10" t="str">
        <f t="shared" si="2"/>
        <v/>
      </c>
    </row>
    <row r="79" spans="1:14" ht="20.100000000000001" customHeight="1" x14ac:dyDescent="0.25">
      <c r="A79" s="187"/>
      <c r="B79" s="204"/>
      <c r="C79" s="208"/>
      <c r="D79" s="209"/>
      <c r="E79" s="195" t="s">
        <v>109</v>
      </c>
      <c r="F79" s="196"/>
      <c r="G79" s="19">
        <v>0</v>
      </c>
      <c r="H79" s="57"/>
      <c r="I79" s="174"/>
      <c r="J79" s="169"/>
      <c r="K79" s="14"/>
      <c r="M79" s="10" t="str">
        <f t="shared" si="2"/>
        <v/>
      </c>
    </row>
    <row r="80" spans="1:14" ht="20.100000000000001" customHeight="1" x14ac:dyDescent="0.25">
      <c r="A80" s="187"/>
      <c r="B80" s="214" t="s">
        <v>125</v>
      </c>
      <c r="C80" s="162" t="s">
        <v>43</v>
      </c>
      <c r="D80" s="163"/>
      <c r="E80" s="163"/>
      <c r="F80" s="163"/>
      <c r="G80" s="17">
        <v>0.4</v>
      </c>
      <c r="H80" s="47"/>
      <c r="I80" s="172" t="str">
        <f>IF(AND(M80="",M81="",M82="",M83="",M84=""),"",MAX(M80:M84))</f>
        <v/>
      </c>
      <c r="J80" s="167"/>
      <c r="K80" s="14"/>
      <c r="M80" s="10" t="str">
        <f t="shared" si="2"/>
        <v/>
      </c>
    </row>
    <row r="81" spans="1:13" ht="20.100000000000001" customHeight="1" x14ac:dyDescent="0.25">
      <c r="A81" s="187"/>
      <c r="B81" s="215"/>
      <c r="C81" s="170" t="s">
        <v>58</v>
      </c>
      <c r="D81" s="171"/>
      <c r="E81" s="171"/>
      <c r="F81" s="171"/>
      <c r="G81" s="18">
        <v>0.3</v>
      </c>
      <c r="H81" s="48"/>
      <c r="I81" s="173"/>
      <c r="J81" s="168"/>
      <c r="K81" s="14"/>
      <c r="M81" s="10" t="str">
        <f t="shared" si="2"/>
        <v/>
      </c>
    </row>
    <row r="82" spans="1:13" ht="20.100000000000001" customHeight="1" x14ac:dyDescent="0.25">
      <c r="A82" s="187"/>
      <c r="B82" s="216"/>
      <c r="C82" s="170" t="s">
        <v>59</v>
      </c>
      <c r="D82" s="171"/>
      <c r="E82" s="171"/>
      <c r="F82" s="171"/>
      <c r="G82" s="19">
        <v>0.2</v>
      </c>
      <c r="H82" s="48"/>
      <c r="I82" s="173"/>
      <c r="J82" s="168"/>
      <c r="K82" s="14"/>
      <c r="M82" s="10" t="str">
        <f t="shared" si="2"/>
        <v/>
      </c>
    </row>
    <row r="83" spans="1:13" ht="20.100000000000001" customHeight="1" x14ac:dyDescent="0.25">
      <c r="A83" s="187"/>
      <c r="B83" s="216"/>
      <c r="C83" s="170" t="s">
        <v>60</v>
      </c>
      <c r="D83" s="171"/>
      <c r="E83" s="171"/>
      <c r="F83" s="171"/>
      <c r="G83" s="19">
        <v>0.1</v>
      </c>
      <c r="H83" s="48"/>
      <c r="I83" s="173"/>
      <c r="J83" s="168"/>
      <c r="K83" s="14"/>
      <c r="M83" s="10" t="str">
        <f t="shared" si="2"/>
        <v/>
      </c>
    </row>
    <row r="84" spans="1:13" ht="20.100000000000001" customHeight="1" x14ac:dyDescent="0.25">
      <c r="A84" s="187"/>
      <c r="B84" s="216"/>
      <c r="C84" s="175" t="s">
        <v>61</v>
      </c>
      <c r="D84" s="176"/>
      <c r="E84" s="176"/>
      <c r="F84" s="176"/>
      <c r="G84" s="19">
        <v>0</v>
      </c>
      <c r="H84" s="49"/>
      <c r="I84" s="174"/>
      <c r="J84" s="169"/>
      <c r="K84" s="14"/>
      <c r="M84" s="10" t="str">
        <f t="shared" si="2"/>
        <v/>
      </c>
    </row>
    <row r="85" spans="1:13" ht="20.100000000000001" customHeight="1" x14ac:dyDescent="0.25">
      <c r="A85" s="187"/>
      <c r="B85" s="203" t="s">
        <v>126</v>
      </c>
      <c r="C85" s="191" t="s">
        <v>140</v>
      </c>
      <c r="D85" s="192"/>
      <c r="E85" s="162" t="s">
        <v>141</v>
      </c>
      <c r="F85" s="220"/>
      <c r="G85" s="17">
        <v>0.4</v>
      </c>
      <c r="H85" s="58"/>
      <c r="I85" s="164" t="str">
        <f>IF(AND(M85="",M86="",M87="",M88="",M89=""),"",MAX(M85:M89))</f>
        <v/>
      </c>
      <c r="J85" s="167"/>
      <c r="K85" s="14"/>
      <c r="M85" s="10" t="str">
        <f t="shared" si="2"/>
        <v/>
      </c>
    </row>
    <row r="86" spans="1:13" ht="20.100000000000001" customHeight="1" x14ac:dyDescent="0.25">
      <c r="A86" s="187"/>
      <c r="B86" s="204"/>
      <c r="C86" s="206"/>
      <c r="D86" s="219"/>
      <c r="E86" s="170" t="s">
        <v>143</v>
      </c>
      <c r="F86" s="222"/>
      <c r="G86" s="21">
        <v>0.3</v>
      </c>
      <c r="H86" s="87"/>
      <c r="I86" s="165"/>
      <c r="J86" s="168"/>
      <c r="K86" s="14"/>
      <c r="M86" s="10" t="str">
        <f t="shared" si="2"/>
        <v/>
      </c>
    </row>
    <row r="87" spans="1:13" ht="20.100000000000001" customHeight="1" x14ac:dyDescent="0.25">
      <c r="A87" s="187"/>
      <c r="B87" s="204"/>
      <c r="C87" s="206"/>
      <c r="D87" s="219"/>
      <c r="E87" s="232" t="s">
        <v>144</v>
      </c>
      <c r="F87" s="233"/>
      <c r="G87" s="21">
        <v>0.2</v>
      </c>
      <c r="H87" s="87"/>
      <c r="I87" s="165"/>
      <c r="J87" s="168"/>
      <c r="K87" s="14"/>
      <c r="M87" s="10" t="str">
        <f t="shared" si="2"/>
        <v/>
      </c>
    </row>
    <row r="88" spans="1:13" ht="20.100000000000001" customHeight="1" x14ac:dyDescent="0.25">
      <c r="A88" s="187"/>
      <c r="B88" s="204"/>
      <c r="C88" s="206"/>
      <c r="D88" s="219"/>
      <c r="E88" s="170" t="s">
        <v>145</v>
      </c>
      <c r="F88" s="222"/>
      <c r="G88" s="18">
        <v>0.1</v>
      </c>
      <c r="H88" s="59"/>
      <c r="I88" s="165"/>
      <c r="J88" s="168"/>
      <c r="K88" s="14"/>
      <c r="M88" s="10" t="str">
        <f t="shared" si="2"/>
        <v/>
      </c>
    </row>
    <row r="89" spans="1:13" ht="20.100000000000001" customHeight="1" x14ac:dyDescent="0.25">
      <c r="A89" s="187"/>
      <c r="B89" s="205"/>
      <c r="C89" s="208"/>
      <c r="D89" s="218"/>
      <c r="E89" s="175" t="s">
        <v>142</v>
      </c>
      <c r="F89" s="225"/>
      <c r="G89" s="20">
        <v>0</v>
      </c>
      <c r="H89" s="60"/>
      <c r="I89" s="166"/>
      <c r="J89" s="169"/>
      <c r="K89" s="14"/>
      <c r="M89" s="10" t="str">
        <f t="shared" si="2"/>
        <v/>
      </c>
    </row>
    <row r="90" spans="1:13" ht="21" customHeight="1" x14ac:dyDescent="0.25">
      <c r="A90" s="187"/>
      <c r="B90" s="203" t="s">
        <v>138</v>
      </c>
      <c r="C90" s="226" t="s">
        <v>148</v>
      </c>
      <c r="D90" s="227"/>
      <c r="E90" s="162" t="s">
        <v>139</v>
      </c>
      <c r="F90" s="220"/>
      <c r="G90" s="17">
        <v>0.3</v>
      </c>
      <c r="H90" s="58"/>
      <c r="I90" s="164" t="str">
        <f>IF(AND(M90="",M91="",M92=""),"",MAX(M90:M92))</f>
        <v/>
      </c>
      <c r="J90" s="167"/>
      <c r="K90" s="14"/>
      <c r="M90" s="10" t="str">
        <f t="shared" ref="M90:M92" si="3">IF(H90="","",G90)</f>
        <v/>
      </c>
    </row>
    <row r="91" spans="1:13" ht="21" customHeight="1" x14ac:dyDescent="0.25">
      <c r="A91" s="187"/>
      <c r="B91" s="204"/>
      <c r="C91" s="228"/>
      <c r="D91" s="229"/>
      <c r="E91" s="170" t="s">
        <v>127</v>
      </c>
      <c r="F91" s="222"/>
      <c r="G91" s="18">
        <v>0.2</v>
      </c>
      <c r="H91" s="59"/>
      <c r="I91" s="165"/>
      <c r="J91" s="168"/>
      <c r="K91" s="14"/>
      <c r="M91" s="10" t="str">
        <f t="shared" si="3"/>
        <v/>
      </c>
    </row>
    <row r="92" spans="1:13" ht="21" customHeight="1" x14ac:dyDescent="0.25">
      <c r="A92" s="187"/>
      <c r="B92" s="205"/>
      <c r="C92" s="230"/>
      <c r="D92" s="231"/>
      <c r="E92" s="175" t="s">
        <v>146</v>
      </c>
      <c r="F92" s="225"/>
      <c r="G92" s="20">
        <v>0</v>
      </c>
      <c r="H92" s="60"/>
      <c r="I92" s="166"/>
      <c r="J92" s="169"/>
      <c r="K92" s="14"/>
      <c r="M92" s="10" t="str">
        <f t="shared" si="3"/>
        <v/>
      </c>
    </row>
    <row r="93" spans="1:13" ht="20.100000000000001" customHeight="1" x14ac:dyDescent="0.25">
      <c r="A93" s="187"/>
      <c r="B93" s="203" t="s">
        <v>134</v>
      </c>
      <c r="C93" s="191" t="s">
        <v>62</v>
      </c>
      <c r="D93" s="192"/>
      <c r="E93" s="192"/>
      <c r="F93" s="192"/>
      <c r="G93" s="17">
        <v>0.5</v>
      </c>
      <c r="H93" s="58"/>
      <c r="I93" s="164" t="str">
        <f>IF(AND(M93="",M94="",M95=""),"",MAX(M93:M95))</f>
        <v/>
      </c>
      <c r="J93" s="167"/>
      <c r="K93" s="14"/>
      <c r="M93" s="10" t="str">
        <f t="shared" si="2"/>
        <v/>
      </c>
    </row>
    <row r="94" spans="1:13" ht="20.100000000000001" customHeight="1" x14ac:dyDescent="0.25">
      <c r="A94" s="187"/>
      <c r="B94" s="204"/>
      <c r="C94" s="170" t="s">
        <v>63</v>
      </c>
      <c r="D94" s="171"/>
      <c r="E94" s="171"/>
      <c r="F94" s="171"/>
      <c r="G94" s="18">
        <v>0.2</v>
      </c>
      <c r="H94" s="59"/>
      <c r="I94" s="165"/>
      <c r="J94" s="168"/>
      <c r="K94" s="14"/>
      <c r="M94" s="10" t="str">
        <f t="shared" si="2"/>
        <v/>
      </c>
    </row>
    <row r="95" spans="1:13" ht="20.100000000000001" customHeight="1" thickBot="1" x14ac:dyDescent="0.3">
      <c r="A95" s="187"/>
      <c r="B95" s="205"/>
      <c r="C95" s="208" t="s">
        <v>64</v>
      </c>
      <c r="D95" s="218"/>
      <c r="E95" s="218"/>
      <c r="F95" s="218"/>
      <c r="G95" s="20">
        <v>0</v>
      </c>
      <c r="H95" s="60"/>
      <c r="I95" s="185"/>
      <c r="J95" s="217"/>
      <c r="K95" s="14"/>
      <c r="M95" s="10" t="str">
        <f t="shared" si="2"/>
        <v/>
      </c>
    </row>
    <row r="96" spans="1:13" ht="20.100000000000001" customHeight="1" thickTop="1" x14ac:dyDescent="0.25">
      <c r="A96" s="187"/>
      <c r="B96" s="30" t="s">
        <v>56</v>
      </c>
      <c r="C96" s="31"/>
      <c r="D96" s="32"/>
      <c r="E96" s="32"/>
      <c r="F96" s="33"/>
      <c r="G96" s="34">
        <v>2</v>
      </c>
      <c r="H96" s="35"/>
      <c r="I96" s="45">
        <f>SUM(I77:I95)</f>
        <v>0</v>
      </c>
      <c r="J96" s="36"/>
      <c r="K96" s="14"/>
    </row>
    <row r="97" spans="1:13" ht="30" customHeight="1" x14ac:dyDescent="0.25">
      <c r="A97" s="186" t="s">
        <v>65</v>
      </c>
      <c r="B97" s="188" t="s">
        <v>66</v>
      </c>
      <c r="C97" s="191" t="s">
        <v>67</v>
      </c>
      <c r="D97" s="192"/>
      <c r="E97" s="192"/>
      <c r="F97" s="192"/>
      <c r="G97" s="17">
        <v>0.8</v>
      </c>
      <c r="H97" s="47"/>
      <c r="I97" s="164" t="str">
        <f>IF(AND(M97="",M98="",M99=""),"",MAX(M97:M99))</f>
        <v/>
      </c>
      <c r="J97" s="167"/>
      <c r="K97" s="14"/>
      <c r="M97" s="10" t="str">
        <f t="shared" si="2"/>
        <v/>
      </c>
    </row>
    <row r="98" spans="1:13" ht="20.100000000000001" customHeight="1" x14ac:dyDescent="0.25">
      <c r="A98" s="187"/>
      <c r="B98" s="189"/>
      <c r="C98" s="170" t="s">
        <v>68</v>
      </c>
      <c r="D98" s="171"/>
      <c r="E98" s="171"/>
      <c r="F98" s="171"/>
      <c r="G98" s="37">
        <v>0.6</v>
      </c>
      <c r="H98" s="48"/>
      <c r="I98" s="165"/>
      <c r="J98" s="168"/>
      <c r="K98" s="14"/>
      <c r="M98" s="10" t="str">
        <f t="shared" si="2"/>
        <v/>
      </c>
    </row>
    <row r="99" spans="1:13" ht="20.100000000000001" customHeight="1" x14ac:dyDescent="0.25">
      <c r="A99" s="187"/>
      <c r="B99" s="190"/>
      <c r="C99" s="175" t="s">
        <v>69</v>
      </c>
      <c r="D99" s="176"/>
      <c r="E99" s="176"/>
      <c r="F99" s="176"/>
      <c r="G99" s="19">
        <v>0</v>
      </c>
      <c r="H99" s="49"/>
      <c r="I99" s="166"/>
      <c r="J99" s="169"/>
      <c r="K99" s="14"/>
      <c r="M99" s="10" t="str">
        <f t="shared" si="2"/>
        <v/>
      </c>
    </row>
    <row r="100" spans="1:13" ht="17.25" customHeight="1" x14ac:dyDescent="0.25">
      <c r="A100" s="187"/>
      <c r="B100" s="183" t="s">
        <v>70</v>
      </c>
      <c r="C100" s="162" t="s">
        <v>71</v>
      </c>
      <c r="D100" s="163"/>
      <c r="E100" s="163"/>
      <c r="F100" s="163"/>
      <c r="G100" s="17">
        <v>0.4</v>
      </c>
      <c r="H100" s="47"/>
      <c r="I100" s="164" t="str">
        <f>IF(AND(M100="",M101="",M102=""),"",MAX(M100:M102))</f>
        <v/>
      </c>
      <c r="J100" s="167"/>
      <c r="K100" s="14"/>
      <c r="M100" s="10" t="str">
        <f t="shared" si="2"/>
        <v/>
      </c>
    </row>
    <row r="101" spans="1:13" ht="32.25" customHeight="1" x14ac:dyDescent="0.25">
      <c r="A101" s="187"/>
      <c r="B101" s="193"/>
      <c r="C101" s="198" t="s">
        <v>72</v>
      </c>
      <c r="D101" s="199"/>
      <c r="E101" s="199"/>
      <c r="F101" s="199"/>
      <c r="G101" s="18">
        <v>0.2</v>
      </c>
      <c r="H101" s="48"/>
      <c r="I101" s="165"/>
      <c r="J101" s="168"/>
      <c r="K101" s="14"/>
      <c r="M101" s="10" t="str">
        <f t="shared" si="2"/>
        <v/>
      </c>
    </row>
    <row r="102" spans="1:13" ht="17.25" customHeight="1" x14ac:dyDescent="0.25">
      <c r="A102" s="187"/>
      <c r="B102" s="194"/>
      <c r="C102" s="175" t="s">
        <v>73</v>
      </c>
      <c r="D102" s="176"/>
      <c r="E102" s="176"/>
      <c r="F102" s="176"/>
      <c r="G102" s="20">
        <v>0</v>
      </c>
      <c r="H102" s="49"/>
      <c r="I102" s="166"/>
      <c r="J102" s="169"/>
      <c r="K102" s="14"/>
      <c r="M102" s="10" t="str">
        <f t="shared" si="2"/>
        <v/>
      </c>
    </row>
    <row r="103" spans="1:13" ht="17.25" customHeight="1" x14ac:dyDescent="0.25">
      <c r="A103" s="187"/>
      <c r="B103" s="200" t="s">
        <v>74</v>
      </c>
      <c r="C103" s="156" t="s">
        <v>111</v>
      </c>
      <c r="D103" s="157"/>
      <c r="E103" s="162" t="s">
        <v>128</v>
      </c>
      <c r="F103" s="163"/>
      <c r="G103" s="17">
        <v>0.3</v>
      </c>
      <c r="H103" s="47"/>
      <c r="I103" s="164" t="str">
        <f>IF(AND(M103="",M104="",M105="",M106=""),"",MAX(M103:M106))</f>
        <v/>
      </c>
      <c r="J103" s="167"/>
      <c r="K103" s="14"/>
      <c r="M103" s="10" t="str">
        <f t="shared" si="2"/>
        <v/>
      </c>
    </row>
    <row r="104" spans="1:13" ht="17.25" customHeight="1" x14ac:dyDescent="0.25">
      <c r="A104" s="187"/>
      <c r="B104" s="201"/>
      <c r="C104" s="158"/>
      <c r="D104" s="159"/>
      <c r="E104" s="170" t="s">
        <v>129</v>
      </c>
      <c r="F104" s="171"/>
      <c r="G104" s="18">
        <v>0.2</v>
      </c>
      <c r="H104" s="48"/>
      <c r="I104" s="165"/>
      <c r="J104" s="168"/>
      <c r="K104" s="14"/>
      <c r="M104" s="10" t="str">
        <f t="shared" si="2"/>
        <v/>
      </c>
    </row>
    <row r="105" spans="1:13" ht="17.25" customHeight="1" x14ac:dyDescent="0.25">
      <c r="A105" s="187"/>
      <c r="B105" s="201"/>
      <c r="C105" s="158"/>
      <c r="D105" s="159"/>
      <c r="E105" s="170" t="s">
        <v>75</v>
      </c>
      <c r="F105" s="171"/>
      <c r="G105" s="37">
        <v>0.1</v>
      </c>
      <c r="H105" s="48"/>
      <c r="I105" s="165"/>
      <c r="J105" s="168"/>
      <c r="K105" s="14"/>
      <c r="M105" s="10" t="str">
        <f t="shared" si="2"/>
        <v/>
      </c>
    </row>
    <row r="106" spans="1:13" ht="17.25" customHeight="1" x14ac:dyDescent="0.25">
      <c r="A106" s="187"/>
      <c r="B106" s="202"/>
      <c r="C106" s="160"/>
      <c r="D106" s="161"/>
      <c r="E106" s="195" t="s">
        <v>76</v>
      </c>
      <c r="F106" s="196"/>
      <c r="G106" s="20">
        <v>0</v>
      </c>
      <c r="H106" s="49"/>
      <c r="I106" s="166"/>
      <c r="J106" s="169"/>
      <c r="K106" s="14"/>
      <c r="M106" s="10" t="str">
        <f t="shared" si="2"/>
        <v/>
      </c>
    </row>
    <row r="107" spans="1:13" ht="17.25" customHeight="1" x14ac:dyDescent="0.25">
      <c r="A107" s="187"/>
      <c r="B107" s="197" t="s">
        <v>77</v>
      </c>
      <c r="C107" s="162" t="s">
        <v>78</v>
      </c>
      <c r="D107" s="163"/>
      <c r="E107" s="163"/>
      <c r="F107" s="163"/>
      <c r="G107" s="17">
        <v>0.5</v>
      </c>
      <c r="H107" s="47"/>
      <c r="I107" s="164" t="str">
        <f>IF(AND(M107="",M108=""),"",MAX(M107:M108))</f>
        <v/>
      </c>
      <c r="J107" s="167"/>
      <c r="K107" s="14"/>
      <c r="M107" s="10" t="str">
        <f t="shared" si="2"/>
        <v/>
      </c>
    </row>
    <row r="108" spans="1:13" ht="17.25" customHeight="1" x14ac:dyDescent="0.25">
      <c r="A108" s="187"/>
      <c r="B108" s="184"/>
      <c r="C108" s="175" t="s">
        <v>79</v>
      </c>
      <c r="D108" s="176"/>
      <c r="E108" s="176"/>
      <c r="F108" s="176"/>
      <c r="G108" s="20">
        <v>0</v>
      </c>
      <c r="H108" s="49"/>
      <c r="I108" s="166"/>
      <c r="J108" s="169"/>
      <c r="K108" s="14"/>
      <c r="M108" s="10" t="str">
        <f t="shared" si="2"/>
        <v/>
      </c>
    </row>
    <row r="109" spans="1:13" ht="17.25" customHeight="1" x14ac:dyDescent="0.25">
      <c r="A109" s="187"/>
      <c r="B109" s="183" t="s">
        <v>80</v>
      </c>
      <c r="C109" s="162" t="s">
        <v>81</v>
      </c>
      <c r="D109" s="163"/>
      <c r="E109" s="163"/>
      <c r="F109" s="163"/>
      <c r="G109" s="17">
        <v>0.4</v>
      </c>
      <c r="H109" s="47"/>
      <c r="I109" s="164" t="str">
        <f>IF(AND(M109="",M110=""),"",MAX(M109:M110))</f>
        <v/>
      </c>
      <c r="J109" s="167"/>
      <c r="K109" s="14"/>
      <c r="M109" s="10" t="str">
        <f t="shared" si="2"/>
        <v/>
      </c>
    </row>
    <row r="110" spans="1:13" ht="17.25" customHeight="1" x14ac:dyDescent="0.25">
      <c r="A110" s="187"/>
      <c r="B110" s="184"/>
      <c r="C110" s="175" t="s">
        <v>82</v>
      </c>
      <c r="D110" s="176"/>
      <c r="E110" s="176"/>
      <c r="F110" s="176"/>
      <c r="G110" s="20">
        <v>0</v>
      </c>
      <c r="H110" s="49"/>
      <c r="I110" s="166"/>
      <c r="J110" s="169"/>
      <c r="K110" s="14"/>
      <c r="M110" s="10" t="str">
        <f t="shared" si="2"/>
        <v/>
      </c>
    </row>
    <row r="111" spans="1:13" ht="17.25" customHeight="1" x14ac:dyDescent="0.25">
      <c r="A111" s="187"/>
      <c r="B111" s="183" t="s">
        <v>83</v>
      </c>
      <c r="C111" s="162" t="s">
        <v>84</v>
      </c>
      <c r="D111" s="163"/>
      <c r="E111" s="163"/>
      <c r="F111" s="163"/>
      <c r="G111" s="17">
        <v>0.1</v>
      </c>
      <c r="H111" s="47"/>
      <c r="I111" s="164" t="str">
        <f>IF(AND(M111="",M112=""),"",MAX(M111:M112))</f>
        <v/>
      </c>
      <c r="J111" s="167"/>
      <c r="K111" s="14"/>
      <c r="M111" s="10" t="str">
        <f t="shared" si="2"/>
        <v/>
      </c>
    </row>
    <row r="112" spans="1:13" ht="17.25" customHeight="1" thickBot="1" x14ac:dyDescent="0.3">
      <c r="A112" s="187"/>
      <c r="B112" s="184"/>
      <c r="C112" s="175" t="s">
        <v>85</v>
      </c>
      <c r="D112" s="176"/>
      <c r="E112" s="176"/>
      <c r="F112" s="176"/>
      <c r="G112" s="20">
        <v>0</v>
      </c>
      <c r="H112" s="55"/>
      <c r="I112" s="185"/>
      <c r="J112" s="169"/>
      <c r="K112" s="14"/>
      <c r="M112" s="10" t="str">
        <f t="shared" si="2"/>
        <v/>
      </c>
    </row>
    <row r="113" spans="1:11" ht="20.100000000000001" customHeight="1" thickTop="1" x14ac:dyDescent="0.25">
      <c r="A113" s="187"/>
      <c r="B113" s="30" t="s">
        <v>56</v>
      </c>
      <c r="C113" s="31"/>
      <c r="D113" s="32"/>
      <c r="E113" s="32"/>
      <c r="F113" s="33"/>
      <c r="G113" s="34">
        <v>2.5</v>
      </c>
      <c r="H113" s="38"/>
      <c r="I113" s="34">
        <f>SUM(I97:I112)</f>
        <v>0</v>
      </c>
      <c r="J113" s="36"/>
      <c r="K113" s="14"/>
    </row>
    <row r="114" spans="1:11" ht="30" customHeight="1" x14ac:dyDescent="0.25">
      <c r="A114" s="39"/>
      <c r="B114" s="182" t="s">
        <v>86</v>
      </c>
      <c r="C114" s="182"/>
      <c r="D114" s="182"/>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2" t="s">
        <v>31</v>
      </c>
      <c r="F1" s="292"/>
    </row>
    <row r="2" spans="1:6" x14ac:dyDescent="0.25">
      <c r="A2" s="5" t="s">
        <v>112</v>
      </c>
    </row>
    <row r="3" spans="1:6" ht="20.100000000000001" customHeight="1" x14ac:dyDescent="0.25">
      <c r="C3" s="5"/>
      <c r="D3" s="5" t="s">
        <v>12</v>
      </c>
      <c r="E3" s="293" t="s">
        <v>18</v>
      </c>
      <c r="F3" s="293"/>
    </row>
    <row r="4" spans="1:6" ht="20.100000000000001" customHeight="1" x14ac:dyDescent="0.25">
      <c r="C4" s="5"/>
      <c r="D4" s="5" t="s">
        <v>6</v>
      </c>
      <c r="E4" s="293" t="s">
        <v>19</v>
      </c>
      <c r="F4" s="293"/>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4" t="s">
        <v>23</v>
      </c>
      <c r="B7" s="294"/>
      <c r="C7" s="294"/>
      <c r="D7" t="s">
        <v>22</v>
      </c>
      <c r="E7" t="s">
        <v>21</v>
      </c>
      <c r="F7" s="1"/>
    </row>
    <row r="11" spans="1:6" ht="13.15" thickBot="1" x14ac:dyDescent="0.3"/>
    <row r="12" spans="1:6" ht="20.100000000000001" customHeight="1" thickBot="1" x14ac:dyDescent="0.3">
      <c r="A12" s="6" t="s">
        <v>5</v>
      </c>
      <c r="B12" s="295" t="s">
        <v>29</v>
      </c>
      <c r="C12" s="296"/>
      <c r="D12" s="296"/>
      <c r="E12" s="296"/>
      <c r="F12" s="296"/>
    </row>
    <row r="13" spans="1:6" ht="20.100000000000001" customHeight="1" thickBot="1" x14ac:dyDescent="0.3">
      <c r="A13" s="6" t="s">
        <v>0</v>
      </c>
      <c r="B13" s="290" t="s">
        <v>30</v>
      </c>
      <c r="C13" s="291"/>
      <c r="D13" s="291"/>
      <c r="E13" s="291"/>
      <c r="F13" s="291"/>
    </row>
    <row r="14" spans="1:6" ht="14.65" thickBot="1" x14ac:dyDescent="0.3">
      <c r="A14" s="3"/>
      <c r="B14" s="7"/>
      <c r="C14" s="7"/>
      <c r="D14" s="7"/>
      <c r="E14" s="7"/>
      <c r="F14" s="7"/>
    </row>
    <row r="15" spans="1:6" s="3" customFormat="1" ht="20.100000000000001" customHeight="1" thickBot="1" x14ac:dyDescent="0.3">
      <c r="A15" s="283" t="s">
        <v>7</v>
      </c>
      <c r="B15" s="284"/>
      <c r="C15" s="285" t="s">
        <v>4</v>
      </c>
      <c r="D15" s="286"/>
      <c r="E15" s="284"/>
      <c r="F15" s="4" t="s">
        <v>17</v>
      </c>
    </row>
    <row r="16" spans="1:6" ht="20.100000000000001" customHeight="1" x14ac:dyDescent="0.25">
      <c r="A16" s="281" t="s">
        <v>28</v>
      </c>
      <c r="B16" s="282"/>
      <c r="C16" s="287">
        <v>2400000</v>
      </c>
      <c r="D16" s="288"/>
      <c r="E16" s="289"/>
      <c r="F16" s="8">
        <v>0.24</v>
      </c>
    </row>
    <row r="17" spans="1:6" ht="20.100000000000001" customHeight="1" x14ac:dyDescent="0.25">
      <c r="A17" s="281" t="s">
        <v>24</v>
      </c>
      <c r="B17" s="282"/>
      <c r="C17" s="271">
        <v>2000000</v>
      </c>
      <c r="D17" s="272"/>
      <c r="E17" s="273"/>
      <c r="F17" s="9">
        <v>0.2</v>
      </c>
    </row>
    <row r="18" spans="1:6" ht="20.100000000000001" customHeight="1" x14ac:dyDescent="0.25">
      <c r="A18" s="281" t="s">
        <v>25</v>
      </c>
      <c r="B18" s="282"/>
      <c r="C18" s="271">
        <v>3200000</v>
      </c>
      <c r="D18" s="272"/>
      <c r="E18" s="273"/>
      <c r="F18" s="9">
        <v>0.33</v>
      </c>
    </row>
    <row r="19" spans="1:6" ht="20.100000000000001" customHeight="1" x14ac:dyDescent="0.25">
      <c r="A19" s="281" t="s">
        <v>26</v>
      </c>
      <c r="B19" s="282"/>
      <c r="C19" s="271">
        <v>2000000</v>
      </c>
      <c r="D19" s="272"/>
      <c r="E19" s="273"/>
      <c r="F19" s="9">
        <v>0.2</v>
      </c>
    </row>
    <row r="20" spans="1:6" ht="20.100000000000001" customHeight="1" x14ac:dyDescent="0.25">
      <c r="A20" s="274" t="s">
        <v>27</v>
      </c>
      <c r="B20" s="275"/>
      <c r="C20" s="271">
        <v>300000</v>
      </c>
      <c r="D20" s="272"/>
      <c r="E20" s="273"/>
      <c r="F20" s="9">
        <v>0.03</v>
      </c>
    </row>
    <row r="21" spans="1:6" ht="20.100000000000001" customHeight="1" x14ac:dyDescent="0.25">
      <c r="A21" s="274"/>
      <c r="B21" s="275"/>
      <c r="C21" s="271"/>
      <c r="D21" s="272"/>
      <c r="E21" s="273"/>
      <c r="F21" s="9"/>
    </row>
    <row r="22" spans="1:6" ht="20.100000000000001" customHeight="1" x14ac:dyDescent="0.25">
      <c r="A22" s="274"/>
      <c r="B22" s="275"/>
      <c r="C22" s="271"/>
      <c r="D22" s="272"/>
      <c r="E22" s="273"/>
      <c r="F22" s="9"/>
    </row>
    <row r="23" spans="1:6" ht="20.100000000000001" customHeight="1" x14ac:dyDescent="0.25">
      <c r="A23" s="274"/>
      <c r="B23" s="275"/>
      <c r="C23" s="271"/>
      <c r="D23" s="272"/>
      <c r="E23" s="273"/>
      <c r="F23" s="9"/>
    </row>
    <row r="24" spans="1:6" ht="20.100000000000001" customHeight="1" x14ac:dyDescent="0.25">
      <c r="A24" s="274"/>
      <c r="B24" s="275"/>
      <c r="C24" s="271"/>
      <c r="D24" s="272"/>
      <c r="E24" s="273"/>
      <c r="F24" s="9"/>
    </row>
    <row r="25" spans="1:6" ht="20.100000000000001" customHeight="1" x14ac:dyDescent="0.25">
      <c r="A25" s="274"/>
      <c r="B25" s="275"/>
      <c r="C25" s="271"/>
      <c r="D25" s="272"/>
      <c r="E25" s="273"/>
      <c r="F25" s="9"/>
    </row>
    <row r="26" spans="1:6" ht="20.100000000000001" customHeight="1" x14ac:dyDescent="0.25">
      <c r="A26" s="274"/>
      <c r="B26" s="275"/>
      <c r="C26" s="271"/>
      <c r="D26" s="272"/>
      <c r="E26" s="273"/>
      <c r="F26" s="9"/>
    </row>
    <row r="27" spans="1:6" ht="20.100000000000001" customHeight="1" x14ac:dyDescent="0.25">
      <c r="A27" s="274"/>
      <c r="B27" s="275"/>
      <c r="C27" s="271"/>
      <c r="D27" s="272"/>
      <c r="E27" s="273"/>
      <c r="F27" s="9"/>
    </row>
    <row r="28" spans="1:6" ht="20.100000000000001" customHeight="1" x14ac:dyDescent="0.25">
      <c r="A28" s="274"/>
      <c r="B28" s="275"/>
      <c r="C28" s="271"/>
      <c r="D28" s="272"/>
      <c r="E28" s="273"/>
      <c r="F28" s="9"/>
    </row>
    <row r="29" spans="1:6" ht="20.100000000000001" customHeight="1" x14ac:dyDescent="0.25">
      <c r="A29" s="274"/>
      <c r="B29" s="275"/>
      <c r="C29" s="271"/>
      <c r="D29" s="272"/>
      <c r="E29" s="273"/>
      <c r="F29" s="9"/>
    </row>
    <row r="30" spans="1:6" ht="20.100000000000001" customHeight="1" x14ac:dyDescent="0.25">
      <c r="A30" s="274"/>
      <c r="B30" s="275"/>
      <c r="C30" s="271"/>
      <c r="D30" s="272"/>
      <c r="E30" s="273"/>
      <c r="F30" s="9"/>
    </row>
    <row r="31" spans="1:6" ht="20.100000000000001" customHeight="1" x14ac:dyDescent="0.25">
      <c r="A31" s="274"/>
      <c r="B31" s="275"/>
      <c r="C31" s="271"/>
      <c r="D31" s="272"/>
      <c r="E31" s="273"/>
      <c r="F31" s="9"/>
    </row>
    <row r="32" spans="1:6" ht="20.100000000000001" customHeight="1" x14ac:dyDescent="0.25">
      <c r="A32" s="274"/>
      <c r="B32" s="275"/>
      <c r="C32" s="271"/>
      <c r="D32" s="272"/>
      <c r="E32" s="273"/>
      <c r="F32" s="9"/>
    </row>
    <row r="33" spans="1:6" ht="20.100000000000001" customHeight="1" x14ac:dyDescent="0.25">
      <c r="A33" s="274"/>
      <c r="B33" s="275"/>
      <c r="C33" s="271"/>
      <c r="D33" s="272"/>
      <c r="E33" s="273"/>
      <c r="F33" s="9"/>
    </row>
    <row r="34" spans="1:6" ht="20.100000000000001" customHeight="1" thickBot="1" x14ac:dyDescent="0.3">
      <c r="A34" s="274"/>
      <c r="B34" s="275"/>
      <c r="C34" s="271"/>
      <c r="D34" s="272"/>
      <c r="E34" s="273"/>
      <c r="F34" s="9"/>
    </row>
    <row r="35" spans="1:6" ht="20.100000000000001" customHeight="1" x14ac:dyDescent="0.25">
      <c r="A35" s="276" t="s">
        <v>1</v>
      </c>
      <c r="B35" s="277"/>
      <c r="C35" s="278">
        <v>9900000</v>
      </c>
      <c r="D35" s="279"/>
      <c r="E35" s="280"/>
      <c r="F35" s="75">
        <f>SUM(F16:F34)</f>
        <v>1</v>
      </c>
    </row>
    <row r="36" spans="1:6" ht="20.100000000000001" customHeight="1" x14ac:dyDescent="0.25">
      <c r="A36" s="269" t="s">
        <v>2</v>
      </c>
      <c r="B36" s="270"/>
      <c r="C36" s="271">
        <v>2000000</v>
      </c>
      <c r="D36" s="272"/>
      <c r="E36" s="273"/>
      <c r="F36" s="76"/>
    </row>
    <row r="37" spans="1:6" ht="20.100000000000001" customHeight="1" x14ac:dyDescent="0.25">
      <c r="A37" s="264" t="s">
        <v>8</v>
      </c>
      <c r="B37" s="265"/>
      <c r="C37" s="266">
        <f>C35+C36</f>
        <v>11900000</v>
      </c>
      <c r="D37" s="267"/>
      <c r="E37" s="268"/>
      <c r="F37" s="76"/>
    </row>
    <row r="38" spans="1:6" ht="20.100000000000001" customHeight="1" x14ac:dyDescent="0.25">
      <c r="A38" s="269" t="s">
        <v>9</v>
      </c>
      <c r="B38" s="270"/>
      <c r="C38" s="271">
        <v>1000000</v>
      </c>
      <c r="D38" s="272"/>
      <c r="E38" s="273"/>
      <c r="F38" s="76"/>
    </row>
    <row r="39" spans="1:6" ht="20.100000000000001" customHeight="1" x14ac:dyDescent="0.25">
      <c r="A39" s="264" t="s">
        <v>10</v>
      </c>
      <c r="B39" s="265"/>
      <c r="C39" s="266">
        <f>C37+C38</f>
        <v>12900000</v>
      </c>
      <c r="D39" s="267"/>
      <c r="E39" s="268"/>
      <c r="F39" s="76"/>
    </row>
    <row r="40" spans="1:6" ht="20.100000000000001" customHeight="1" x14ac:dyDescent="0.25">
      <c r="A40" s="269" t="s">
        <v>3</v>
      </c>
      <c r="B40" s="270"/>
      <c r="C40" s="271">
        <v>800000</v>
      </c>
      <c r="D40" s="272"/>
      <c r="E40" s="273"/>
      <c r="F40" s="76"/>
    </row>
    <row r="41" spans="1:6" ht="20.100000000000001" customHeight="1" x14ac:dyDescent="0.25">
      <c r="A41" s="264" t="s">
        <v>11</v>
      </c>
      <c r="B41" s="265"/>
      <c r="C41" s="266">
        <f>C37+C38+C40</f>
        <v>13700000</v>
      </c>
      <c r="D41" s="267"/>
      <c r="E41" s="268"/>
      <c r="F41" s="76"/>
    </row>
    <row r="42" spans="1:6" ht="20.100000000000001" customHeight="1" thickBot="1" x14ac:dyDescent="0.3">
      <c r="A42" s="254" t="s">
        <v>13</v>
      </c>
      <c r="B42" s="255"/>
      <c r="C42" s="256"/>
      <c r="D42" s="257"/>
      <c r="E42" s="258"/>
      <c r="F42" s="77"/>
    </row>
    <row r="43" spans="1:6" ht="20.100000000000001" customHeight="1" thickBot="1" x14ac:dyDescent="0.3">
      <c r="A43" s="259" t="s">
        <v>16</v>
      </c>
      <c r="B43" s="260"/>
      <c r="C43" s="261">
        <f>C39+C40+C42</f>
        <v>13700000</v>
      </c>
      <c r="D43" s="262"/>
      <c r="E43" s="263"/>
      <c r="F43" s="78"/>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41" t="s">
        <v>32</v>
      </c>
      <c r="B1" s="141"/>
      <c r="C1" s="141"/>
      <c r="D1" s="141"/>
      <c r="E1" s="141"/>
      <c r="F1" s="141"/>
      <c r="G1" s="141"/>
      <c r="H1" s="141"/>
      <c r="I1" s="141"/>
      <c r="J1" s="141"/>
    </row>
    <row r="2" spans="1:16" ht="20.100000000000001" customHeight="1" x14ac:dyDescent="0.25">
      <c r="C2" s="11"/>
      <c r="D2" s="11"/>
      <c r="E2" s="62" t="s">
        <v>33</v>
      </c>
      <c r="F2" s="177" t="s">
        <v>135</v>
      </c>
      <c r="G2" s="177"/>
      <c r="H2" s="177"/>
      <c r="I2" s="177"/>
      <c r="J2" s="177"/>
      <c r="K2" s="63"/>
    </row>
    <row r="3" spans="1:16" ht="20.100000000000001" customHeight="1" x14ac:dyDescent="0.25">
      <c r="E3" s="62" t="s">
        <v>89</v>
      </c>
      <c r="F3" s="178" t="s">
        <v>136</v>
      </c>
      <c r="G3" s="178"/>
      <c r="H3" s="178"/>
      <c r="I3" s="178"/>
      <c r="J3" s="178"/>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235" t="s">
        <v>34</v>
      </c>
      <c r="B6" s="236"/>
      <c r="C6" s="237" t="s">
        <v>35</v>
      </c>
      <c r="D6" s="238"/>
      <c r="E6" s="238"/>
      <c r="F6" s="238"/>
      <c r="G6" s="15" t="s">
        <v>36</v>
      </c>
      <c r="H6" s="239" t="s">
        <v>37</v>
      </c>
      <c r="I6" s="240"/>
      <c r="J6" s="16" t="s">
        <v>38</v>
      </c>
      <c r="K6" s="65"/>
      <c r="M6" s="61" t="s">
        <v>39</v>
      </c>
      <c r="N6" s="61" t="s">
        <v>40</v>
      </c>
    </row>
    <row r="7" spans="1:16" ht="20.100000000000001" customHeight="1" x14ac:dyDescent="0.25">
      <c r="A7" s="241" t="s">
        <v>41</v>
      </c>
      <c r="B7" s="214" t="s">
        <v>113</v>
      </c>
      <c r="C7" s="191" t="str">
        <f>工事内訳書及び自己採点表!C54</f>
        <v>同種工事（RC造又はSRC造で延床面積が1,000㎡以上の新築、増築又は改築工事）で契約金額４億５千万円以上の完成工事実績</v>
      </c>
      <c r="D7" s="244"/>
      <c r="E7" s="245" t="s">
        <v>107</v>
      </c>
      <c r="F7" s="246"/>
      <c r="G7" s="17">
        <v>1.2</v>
      </c>
      <c r="H7" s="47"/>
      <c r="I7" s="172">
        <f>IF(AND(M7="",M8="",M9=""),"",MAX(M7:M9))</f>
        <v>0.6</v>
      </c>
      <c r="J7" s="304">
        <v>0.6</v>
      </c>
      <c r="K7" s="14"/>
      <c r="M7" s="10" t="str">
        <f>IF(H7="","",G7)</f>
        <v/>
      </c>
      <c r="P7" s="10">
        <v>0.8</v>
      </c>
    </row>
    <row r="8" spans="1:16" ht="20.100000000000001" customHeight="1" x14ac:dyDescent="0.25">
      <c r="A8" s="242"/>
      <c r="B8" s="215"/>
      <c r="C8" s="206"/>
      <c r="D8" s="207"/>
      <c r="E8" s="212" t="s">
        <v>108</v>
      </c>
      <c r="F8" s="213"/>
      <c r="G8" s="18">
        <v>0.6</v>
      </c>
      <c r="H8" s="48" t="s">
        <v>88</v>
      </c>
      <c r="I8" s="173"/>
      <c r="J8" s="305"/>
      <c r="K8" s="14"/>
      <c r="M8" s="10">
        <f>IF(H8="","",G8)</f>
        <v>0.6</v>
      </c>
      <c r="N8" s="61" t="s">
        <v>42</v>
      </c>
    </row>
    <row r="9" spans="1:16" ht="20.100000000000001" customHeight="1" x14ac:dyDescent="0.25">
      <c r="A9" s="242"/>
      <c r="B9" s="221"/>
      <c r="C9" s="208"/>
      <c r="D9" s="209"/>
      <c r="E9" s="195" t="s">
        <v>109</v>
      </c>
      <c r="F9" s="196"/>
      <c r="G9" s="19">
        <v>0</v>
      </c>
      <c r="H9" s="49"/>
      <c r="I9" s="174"/>
      <c r="J9" s="306"/>
      <c r="K9" s="14"/>
      <c r="M9" s="10" t="str">
        <f>IF(H9="","",G9)</f>
        <v/>
      </c>
    </row>
    <row r="10" spans="1:16" ht="17.25" customHeight="1" x14ac:dyDescent="0.25">
      <c r="A10" s="242"/>
      <c r="B10" s="183" t="s">
        <v>114</v>
      </c>
      <c r="C10" s="162" t="s">
        <v>43</v>
      </c>
      <c r="D10" s="163"/>
      <c r="E10" s="163"/>
      <c r="F10" s="163"/>
      <c r="G10" s="17">
        <v>1.6</v>
      </c>
      <c r="H10" s="50"/>
      <c r="I10" s="164">
        <f>IF(AND(M10="",M11="",M12="",M13="",M14="",M15=""),"",MAX(M10:M15))</f>
        <v>1.2</v>
      </c>
      <c r="J10" s="297">
        <v>0.9</v>
      </c>
      <c r="K10" s="14"/>
      <c r="M10" s="10" t="str">
        <f t="shared" ref="M10:M28" si="0">IF(H10="","",G10)</f>
        <v/>
      </c>
      <c r="N10" s="66">
        <v>1</v>
      </c>
      <c r="P10" s="10">
        <v>0.4</v>
      </c>
    </row>
    <row r="11" spans="1:16" ht="17.25" customHeight="1" x14ac:dyDescent="0.25">
      <c r="A11" s="242"/>
      <c r="B11" s="193"/>
      <c r="C11" s="170" t="s">
        <v>44</v>
      </c>
      <c r="D11" s="171"/>
      <c r="E11" s="171"/>
      <c r="F11" s="171"/>
      <c r="G11" s="18">
        <v>1.2</v>
      </c>
      <c r="H11" s="51" t="s">
        <v>88</v>
      </c>
      <c r="I11" s="165"/>
      <c r="J11" s="299"/>
      <c r="K11" s="14"/>
      <c r="M11" s="10">
        <f t="shared" si="0"/>
        <v>1.2</v>
      </c>
      <c r="N11" s="66">
        <v>2</v>
      </c>
    </row>
    <row r="12" spans="1:16" ht="17.25" customHeight="1" x14ac:dyDescent="0.25">
      <c r="A12" s="242"/>
      <c r="B12" s="247"/>
      <c r="C12" s="170" t="s">
        <v>45</v>
      </c>
      <c r="D12" s="171"/>
      <c r="E12" s="171"/>
      <c r="F12" s="171"/>
      <c r="G12" s="19">
        <v>0.9</v>
      </c>
      <c r="H12" s="51"/>
      <c r="I12" s="165"/>
      <c r="J12" s="299"/>
      <c r="K12" s="14"/>
      <c r="M12" s="10" t="str">
        <f t="shared" si="0"/>
        <v/>
      </c>
      <c r="N12" s="66">
        <v>3</v>
      </c>
    </row>
    <row r="13" spans="1:16" ht="17.25" customHeight="1" x14ac:dyDescent="0.25">
      <c r="A13" s="242"/>
      <c r="B13" s="247"/>
      <c r="C13" s="170" t="s">
        <v>46</v>
      </c>
      <c r="D13" s="171"/>
      <c r="E13" s="171"/>
      <c r="F13" s="171"/>
      <c r="G13" s="19">
        <v>0.6</v>
      </c>
      <c r="H13" s="51"/>
      <c r="I13" s="165"/>
      <c r="J13" s="299"/>
      <c r="K13" s="14"/>
      <c r="M13" s="10" t="str">
        <f t="shared" si="0"/>
        <v/>
      </c>
      <c r="N13" s="66">
        <v>4</v>
      </c>
      <c r="P13" s="10">
        <v>0.2</v>
      </c>
    </row>
    <row r="14" spans="1:16" ht="17.25" customHeight="1" x14ac:dyDescent="0.25">
      <c r="A14" s="242"/>
      <c r="B14" s="247"/>
      <c r="C14" s="170" t="s">
        <v>47</v>
      </c>
      <c r="D14" s="171"/>
      <c r="E14" s="171"/>
      <c r="F14" s="171"/>
      <c r="G14" s="19">
        <v>0.3</v>
      </c>
      <c r="H14" s="51"/>
      <c r="I14" s="165"/>
      <c r="J14" s="299"/>
      <c r="K14" s="14"/>
      <c r="M14" s="10" t="str">
        <f t="shared" si="0"/>
        <v/>
      </c>
      <c r="N14" s="66">
        <v>5</v>
      </c>
    </row>
    <row r="15" spans="1:16" ht="17.25" customHeight="1" x14ac:dyDescent="0.25">
      <c r="A15" s="242"/>
      <c r="B15" s="194"/>
      <c r="C15" s="175" t="s">
        <v>48</v>
      </c>
      <c r="D15" s="176"/>
      <c r="E15" s="176"/>
      <c r="F15" s="176"/>
      <c r="G15" s="20">
        <v>0</v>
      </c>
      <c r="H15" s="52"/>
      <c r="I15" s="166"/>
      <c r="J15" s="298"/>
      <c r="K15" s="14"/>
      <c r="M15" s="10" t="str">
        <f t="shared" si="0"/>
        <v/>
      </c>
      <c r="N15" s="66">
        <v>6</v>
      </c>
    </row>
    <row r="16" spans="1:16" ht="18.95" customHeight="1" x14ac:dyDescent="0.25">
      <c r="A16" s="242"/>
      <c r="B16" s="214" t="s">
        <v>49</v>
      </c>
      <c r="C16" s="162" t="s">
        <v>50</v>
      </c>
      <c r="D16" s="163"/>
      <c r="E16" s="163"/>
      <c r="F16" s="163"/>
      <c r="G16" s="21">
        <v>0.6</v>
      </c>
      <c r="H16" s="47" t="s">
        <v>88</v>
      </c>
      <c r="I16" s="172">
        <f>IF(AND(M16="",M17=""),"",MAX(M16:M17))</f>
        <v>0.6</v>
      </c>
      <c r="J16" s="297">
        <v>0.6</v>
      </c>
      <c r="K16" s="14"/>
      <c r="M16" s="10">
        <f t="shared" si="0"/>
        <v>0.6</v>
      </c>
      <c r="N16" s="66">
        <v>7</v>
      </c>
    </row>
    <row r="17" spans="1:16" ht="18.95" customHeight="1" x14ac:dyDescent="0.25">
      <c r="A17" s="242"/>
      <c r="B17" s="221"/>
      <c r="C17" s="175" t="s">
        <v>51</v>
      </c>
      <c r="D17" s="176"/>
      <c r="E17" s="176"/>
      <c r="F17" s="176"/>
      <c r="G17" s="20">
        <v>0</v>
      </c>
      <c r="H17" s="53"/>
      <c r="I17" s="174"/>
      <c r="J17" s="298"/>
      <c r="K17" s="14"/>
      <c r="M17" s="10" t="str">
        <f t="shared" si="0"/>
        <v/>
      </c>
      <c r="N17" s="66">
        <v>8</v>
      </c>
      <c r="P17" s="10">
        <v>0.5</v>
      </c>
    </row>
    <row r="18" spans="1:16" ht="17.25" customHeight="1" x14ac:dyDescent="0.25">
      <c r="A18" s="242"/>
      <c r="B18" s="203" t="s">
        <v>117</v>
      </c>
      <c r="C18" s="191" t="s">
        <v>115</v>
      </c>
      <c r="D18" s="192"/>
      <c r="E18" s="192"/>
      <c r="F18" s="192"/>
      <c r="G18" s="17">
        <v>0.6</v>
      </c>
      <c r="H18" s="58"/>
      <c r="I18" s="164">
        <f>IF(AND(M18="",M19="",M20=""),"",MAX(M18:M20))</f>
        <v>0.3</v>
      </c>
      <c r="J18" s="297">
        <v>0.3</v>
      </c>
      <c r="K18" s="14"/>
      <c r="M18" s="10" t="str">
        <f t="shared" si="0"/>
        <v/>
      </c>
      <c r="N18" s="66">
        <v>9</v>
      </c>
    </row>
    <row r="19" spans="1:16" ht="17.25" customHeight="1" x14ac:dyDescent="0.25">
      <c r="A19" s="242"/>
      <c r="B19" s="204"/>
      <c r="C19" s="170" t="s">
        <v>116</v>
      </c>
      <c r="D19" s="171"/>
      <c r="E19" s="171"/>
      <c r="F19" s="171"/>
      <c r="G19" s="18">
        <v>0.3</v>
      </c>
      <c r="H19" s="59" t="s">
        <v>88</v>
      </c>
      <c r="I19" s="165"/>
      <c r="J19" s="299"/>
      <c r="K19" s="14"/>
      <c r="M19" s="10">
        <f t="shared" si="0"/>
        <v>0.3</v>
      </c>
      <c r="N19" s="66">
        <v>10</v>
      </c>
      <c r="P19" s="10">
        <v>0.4</v>
      </c>
    </row>
    <row r="20" spans="1:16" ht="17.25" customHeight="1" x14ac:dyDescent="0.25">
      <c r="A20" s="242"/>
      <c r="B20" s="205"/>
      <c r="C20" s="208" t="s">
        <v>64</v>
      </c>
      <c r="D20" s="218"/>
      <c r="E20" s="218"/>
      <c r="F20" s="218"/>
      <c r="G20" s="20">
        <v>0</v>
      </c>
      <c r="H20" s="60"/>
      <c r="I20" s="166"/>
      <c r="J20" s="298"/>
      <c r="K20" s="14"/>
      <c r="M20" s="10" t="str">
        <f t="shared" si="0"/>
        <v/>
      </c>
      <c r="N20" s="66">
        <v>11</v>
      </c>
    </row>
    <row r="21" spans="1:16" ht="20.100000000000001" customHeight="1" x14ac:dyDescent="0.25">
      <c r="A21" s="242"/>
      <c r="B21" s="214" t="s">
        <v>130</v>
      </c>
      <c r="C21" s="162" t="s">
        <v>118</v>
      </c>
      <c r="D21" s="163"/>
      <c r="E21" s="163"/>
      <c r="F21" s="220"/>
      <c r="G21" s="17">
        <v>0</v>
      </c>
      <c r="H21" s="47"/>
      <c r="I21" s="164">
        <f>IF(AND(H21="",H22="",H23="",H24="",H25="",H26=""),"",M21+M22+M23+M24+M25+M26)</f>
        <v>0.5</v>
      </c>
      <c r="J21" s="297">
        <v>0.5</v>
      </c>
      <c r="K21" s="14"/>
      <c r="M21" s="10">
        <f>IF(H21="",0,G21)</f>
        <v>0</v>
      </c>
      <c r="N21" s="66">
        <v>12</v>
      </c>
      <c r="P21" s="10">
        <v>0.1</v>
      </c>
    </row>
    <row r="22" spans="1:16" ht="20.100000000000001" customHeight="1" x14ac:dyDescent="0.25">
      <c r="A22" s="242"/>
      <c r="B22" s="204"/>
      <c r="C22" s="223" t="s">
        <v>131</v>
      </c>
      <c r="D22" s="224"/>
      <c r="E22" s="81" t="s">
        <v>119</v>
      </c>
      <c r="F22" s="82"/>
      <c r="G22" s="18">
        <v>0.8</v>
      </c>
      <c r="H22" s="48"/>
      <c r="I22" s="165"/>
      <c r="J22" s="299"/>
      <c r="K22" s="14"/>
      <c r="M22" s="10">
        <f>IF(H22="",0,G22)</f>
        <v>0</v>
      </c>
      <c r="N22" s="66">
        <v>10</v>
      </c>
    </row>
    <row r="23" spans="1:16" ht="20.100000000000001" customHeight="1" x14ac:dyDescent="0.25">
      <c r="A23" s="242"/>
      <c r="B23" s="204"/>
      <c r="C23" s="206"/>
      <c r="D23" s="207"/>
      <c r="E23" s="81" t="s">
        <v>120</v>
      </c>
      <c r="F23" s="82"/>
      <c r="G23" s="18">
        <v>0.5</v>
      </c>
      <c r="H23" s="48" t="s">
        <v>88</v>
      </c>
      <c r="I23" s="165"/>
      <c r="J23" s="299"/>
      <c r="K23" s="14"/>
      <c r="M23" s="10">
        <f t="shared" ref="M23:M26" si="1">IF(H23="",0,G23)</f>
        <v>0.5</v>
      </c>
      <c r="N23" s="66">
        <v>11</v>
      </c>
    </row>
    <row r="24" spans="1:16" ht="20.100000000000001" customHeight="1" x14ac:dyDescent="0.25">
      <c r="A24" s="242"/>
      <c r="B24" s="204"/>
      <c r="C24" s="206"/>
      <c r="D24" s="207"/>
      <c r="E24" s="81" t="s">
        <v>121</v>
      </c>
      <c r="F24" s="82"/>
      <c r="G24" s="18">
        <v>0.2</v>
      </c>
      <c r="H24" s="48"/>
      <c r="I24" s="165"/>
      <c r="J24" s="299"/>
      <c r="K24" s="14"/>
      <c r="M24" s="10">
        <f t="shared" si="1"/>
        <v>0</v>
      </c>
      <c r="N24" s="66">
        <v>12</v>
      </c>
    </row>
    <row r="25" spans="1:16" ht="31.5" customHeight="1" x14ac:dyDescent="0.25">
      <c r="A25" s="242"/>
      <c r="B25" s="204"/>
      <c r="C25" s="206"/>
      <c r="D25" s="207"/>
      <c r="E25" s="171" t="s">
        <v>122</v>
      </c>
      <c r="F25" s="222"/>
      <c r="G25" s="18">
        <v>-0.4</v>
      </c>
      <c r="H25" s="48"/>
      <c r="I25" s="165"/>
      <c r="J25" s="299"/>
      <c r="K25" s="14"/>
      <c r="M25" s="10">
        <f t="shared" si="1"/>
        <v>0</v>
      </c>
      <c r="N25" s="66"/>
    </row>
    <row r="26" spans="1:16" ht="30" customHeight="1" x14ac:dyDescent="0.25">
      <c r="A26" s="242"/>
      <c r="B26" s="221"/>
      <c r="C26" s="208"/>
      <c r="D26" s="209"/>
      <c r="E26" s="175" t="s">
        <v>123</v>
      </c>
      <c r="F26" s="225"/>
      <c r="G26" s="20">
        <v>-0.3</v>
      </c>
      <c r="H26" s="49"/>
      <c r="I26" s="166"/>
      <c r="J26" s="298"/>
      <c r="K26" s="14"/>
      <c r="M26" s="10">
        <f t="shared" si="1"/>
        <v>0</v>
      </c>
      <c r="N26" s="66"/>
    </row>
    <row r="27" spans="1:16" ht="19.5" customHeight="1" x14ac:dyDescent="0.25">
      <c r="A27" s="242"/>
      <c r="B27" s="248" t="s">
        <v>124</v>
      </c>
      <c r="C27" s="162" t="s">
        <v>52</v>
      </c>
      <c r="D27" s="163"/>
      <c r="E27" s="163"/>
      <c r="F27" s="163"/>
      <c r="G27" s="22" t="s">
        <v>53</v>
      </c>
      <c r="H27" s="54">
        <v>2</v>
      </c>
      <c r="I27" s="250">
        <f>IF(AND(M27="",M28=""),"",IF(M27="",M28,M27))</f>
        <v>-0.2</v>
      </c>
      <c r="J27" s="301" t="s">
        <v>103</v>
      </c>
      <c r="K27" s="64"/>
      <c r="M27" s="10">
        <f>IF(H27="","",H27*-0.1)</f>
        <v>-0.2</v>
      </c>
      <c r="N27" s="66"/>
    </row>
    <row r="28" spans="1:16" ht="17.25" customHeight="1" thickBot="1" x14ac:dyDescent="0.3">
      <c r="A28" s="242"/>
      <c r="B28" s="249"/>
      <c r="C28" s="206" t="s">
        <v>54</v>
      </c>
      <c r="D28" s="219"/>
      <c r="E28" s="219"/>
      <c r="F28" s="219"/>
      <c r="G28" s="19" t="s">
        <v>55</v>
      </c>
      <c r="H28" s="55"/>
      <c r="I28" s="251"/>
      <c r="J28" s="302"/>
      <c r="K28" s="64"/>
      <c r="M28" s="10" t="str">
        <f t="shared" si="0"/>
        <v/>
      </c>
    </row>
    <row r="29" spans="1:16" ht="20.100000000000001" customHeight="1" thickTop="1" x14ac:dyDescent="0.25">
      <c r="A29" s="243"/>
      <c r="B29" s="23" t="s">
        <v>56</v>
      </c>
      <c r="C29" s="24"/>
      <c r="D29" s="25"/>
      <c r="E29" s="25"/>
      <c r="F29" s="26"/>
      <c r="G29" s="27">
        <v>5.5</v>
      </c>
      <c r="H29" s="28"/>
      <c r="I29" s="46">
        <f>SUM(I7:I28)</f>
        <v>2.9999999999999996</v>
      </c>
      <c r="J29" s="83">
        <v>2.7</v>
      </c>
      <c r="K29" s="14"/>
    </row>
    <row r="30" spans="1:16" ht="20.100000000000001" customHeight="1" x14ac:dyDescent="0.25">
      <c r="A30" s="187" t="s">
        <v>57</v>
      </c>
      <c r="B30" s="204" t="s">
        <v>133</v>
      </c>
      <c r="C30" s="206" t="str">
        <f>工事内訳書及び自己採点表!C77</f>
        <v>同種工事（RC造又はSRC造で延床面積が1,000㎡以上の新築、増築又は改築工事）の施工経験</v>
      </c>
      <c r="D30" s="207"/>
      <c r="E30" s="210" t="s">
        <v>110</v>
      </c>
      <c r="F30" s="211"/>
      <c r="G30" s="21">
        <v>0.4</v>
      </c>
      <c r="H30" s="56"/>
      <c r="I30" s="173">
        <f>IF(AND(M30="",M31="",M32=""),"",MAX(M30:M32))</f>
        <v>0.2</v>
      </c>
      <c r="J30" s="299">
        <v>0.2</v>
      </c>
      <c r="K30" s="14"/>
      <c r="M30" s="10" t="str">
        <f t="shared" ref="M30:M65" si="2">IF(H30="","",G30)</f>
        <v/>
      </c>
    </row>
    <row r="31" spans="1:16" ht="20.100000000000001" customHeight="1" x14ac:dyDescent="0.25">
      <c r="A31" s="187"/>
      <c r="B31" s="204"/>
      <c r="C31" s="206"/>
      <c r="D31" s="207"/>
      <c r="E31" s="212" t="s">
        <v>108</v>
      </c>
      <c r="F31" s="213"/>
      <c r="G31" s="18">
        <v>0.2</v>
      </c>
      <c r="H31" s="48" t="s">
        <v>88</v>
      </c>
      <c r="I31" s="173"/>
      <c r="J31" s="299"/>
      <c r="K31" s="14"/>
      <c r="M31" s="10">
        <f t="shared" si="2"/>
        <v>0.2</v>
      </c>
    </row>
    <row r="32" spans="1:16" ht="20.100000000000001" customHeight="1" x14ac:dyDescent="0.25">
      <c r="A32" s="187"/>
      <c r="B32" s="204"/>
      <c r="C32" s="208"/>
      <c r="D32" s="209"/>
      <c r="E32" s="195" t="s">
        <v>109</v>
      </c>
      <c r="F32" s="196"/>
      <c r="G32" s="19">
        <v>0</v>
      </c>
      <c r="H32" s="57"/>
      <c r="I32" s="174"/>
      <c r="J32" s="298"/>
      <c r="K32" s="14"/>
      <c r="M32" s="10" t="str">
        <f t="shared" si="2"/>
        <v/>
      </c>
    </row>
    <row r="33" spans="1:13" ht="20.100000000000001" customHeight="1" x14ac:dyDescent="0.25">
      <c r="A33" s="187"/>
      <c r="B33" s="214" t="s">
        <v>125</v>
      </c>
      <c r="C33" s="162" t="s">
        <v>43</v>
      </c>
      <c r="D33" s="163"/>
      <c r="E33" s="163"/>
      <c r="F33" s="163"/>
      <c r="G33" s="17">
        <v>0.4</v>
      </c>
      <c r="H33" s="47"/>
      <c r="I33" s="172">
        <f>IF(AND(M33="",M34="",M35="",M36="",M37=""),"",MAX(M33:M37))</f>
        <v>0.1</v>
      </c>
      <c r="J33" s="303" t="s">
        <v>137</v>
      </c>
      <c r="K33" s="14"/>
      <c r="M33" s="10" t="str">
        <f t="shared" si="2"/>
        <v/>
      </c>
    </row>
    <row r="34" spans="1:13" ht="20.100000000000001" customHeight="1" x14ac:dyDescent="0.25">
      <c r="A34" s="187"/>
      <c r="B34" s="215"/>
      <c r="C34" s="170" t="s">
        <v>44</v>
      </c>
      <c r="D34" s="171"/>
      <c r="E34" s="171"/>
      <c r="F34" s="171"/>
      <c r="G34" s="18">
        <v>0.3</v>
      </c>
      <c r="H34" s="48"/>
      <c r="I34" s="173"/>
      <c r="J34" s="299"/>
      <c r="K34" s="14"/>
      <c r="M34" s="10" t="str">
        <f t="shared" si="2"/>
        <v/>
      </c>
    </row>
    <row r="35" spans="1:13" ht="20.100000000000001" customHeight="1" x14ac:dyDescent="0.25">
      <c r="A35" s="187"/>
      <c r="B35" s="216"/>
      <c r="C35" s="170" t="s">
        <v>45</v>
      </c>
      <c r="D35" s="171"/>
      <c r="E35" s="171"/>
      <c r="F35" s="171"/>
      <c r="G35" s="19">
        <v>0.2</v>
      </c>
      <c r="H35" s="48"/>
      <c r="I35" s="173"/>
      <c r="J35" s="299"/>
      <c r="K35" s="14"/>
      <c r="M35" s="10" t="str">
        <f t="shared" si="2"/>
        <v/>
      </c>
    </row>
    <row r="36" spans="1:13" ht="20.100000000000001" customHeight="1" x14ac:dyDescent="0.25">
      <c r="A36" s="187"/>
      <c r="B36" s="216"/>
      <c r="C36" s="170" t="s">
        <v>46</v>
      </c>
      <c r="D36" s="171"/>
      <c r="E36" s="171"/>
      <c r="F36" s="171"/>
      <c r="G36" s="19">
        <v>0.1</v>
      </c>
      <c r="H36" s="48" t="s">
        <v>88</v>
      </c>
      <c r="I36" s="173"/>
      <c r="J36" s="299"/>
      <c r="K36" s="14"/>
      <c r="M36" s="10">
        <f t="shared" si="2"/>
        <v>0.1</v>
      </c>
    </row>
    <row r="37" spans="1:13" ht="20.100000000000001" customHeight="1" x14ac:dyDescent="0.25">
      <c r="A37" s="187"/>
      <c r="B37" s="216"/>
      <c r="C37" s="175" t="s">
        <v>61</v>
      </c>
      <c r="D37" s="176"/>
      <c r="E37" s="176"/>
      <c r="F37" s="176"/>
      <c r="G37" s="19">
        <v>0</v>
      </c>
      <c r="H37" s="49"/>
      <c r="I37" s="174"/>
      <c r="J37" s="298"/>
      <c r="K37" s="14"/>
      <c r="M37" s="10" t="str">
        <f t="shared" si="2"/>
        <v/>
      </c>
    </row>
    <row r="38" spans="1:13" ht="20.100000000000001" customHeight="1" x14ac:dyDescent="0.25">
      <c r="A38" s="187"/>
      <c r="B38" s="203" t="s">
        <v>126</v>
      </c>
      <c r="C38" s="191" t="s">
        <v>140</v>
      </c>
      <c r="D38" s="192"/>
      <c r="E38" s="162" t="s">
        <v>141</v>
      </c>
      <c r="F38" s="220"/>
      <c r="G38" s="17">
        <v>0.4</v>
      </c>
      <c r="H38" s="58"/>
      <c r="I38" s="164">
        <f>IF(AND(M38="",M39="",M40="",M41="",M42=""),"",MAX(M38:M42))</f>
        <v>0.2</v>
      </c>
      <c r="J38" s="297">
        <v>0.2</v>
      </c>
      <c r="K38" s="14"/>
      <c r="M38" s="10" t="str">
        <f t="shared" si="2"/>
        <v/>
      </c>
    </row>
    <row r="39" spans="1:13" ht="20.100000000000001" customHeight="1" x14ac:dyDescent="0.25">
      <c r="A39" s="187"/>
      <c r="B39" s="204"/>
      <c r="C39" s="206"/>
      <c r="D39" s="219"/>
      <c r="E39" s="170" t="s">
        <v>143</v>
      </c>
      <c r="F39" s="222"/>
      <c r="G39" s="21">
        <v>0.3</v>
      </c>
      <c r="H39" s="87"/>
      <c r="I39" s="165"/>
      <c r="J39" s="299"/>
      <c r="K39" s="14"/>
      <c r="M39" s="10" t="str">
        <f t="shared" si="2"/>
        <v/>
      </c>
    </row>
    <row r="40" spans="1:13" ht="20.100000000000001" customHeight="1" x14ac:dyDescent="0.25">
      <c r="A40" s="187"/>
      <c r="B40" s="204"/>
      <c r="C40" s="206"/>
      <c r="D40" s="219"/>
      <c r="E40" s="232" t="s">
        <v>144</v>
      </c>
      <c r="F40" s="233"/>
      <c r="G40" s="21">
        <v>0.2</v>
      </c>
      <c r="H40" s="87" t="s">
        <v>88</v>
      </c>
      <c r="I40" s="165"/>
      <c r="J40" s="299"/>
      <c r="K40" s="14"/>
      <c r="M40" s="10">
        <f t="shared" si="2"/>
        <v>0.2</v>
      </c>
    </row>
    <row r="41" spans="1:13" ht="20.100000000000001" customHeight="1" x14ac:dyDescent="0.25">
      <c r="A41" s="187"/>
      <c r="B41" s="204"/>
      <c r="C41" s="206"/>
      <c r="D41" s="219"/>
      <c r="E41" s="170" t="s">
        <v>145</v>
      </c>
      <c r="F41" s="222"/>
      <c r="G41" s="18">
        <v>0.1</v>
      </c>
      <c r="H41" s="59"/>
      <c r="I41" s="165"/>
      <c r="J41" s="299"/>
      <c r="K41" s="14"/>
      <c r="M41" s="10" t="str">
        <f t="shared" si="2"/>
        <v/>
      </c>
    </row>
    <row r="42" spans="1:13" ht="20.100000000000001" customHeight="1" x14ac:dyDescent="0.25">
      <c r="A42" s="187"/>
      <c r="B42" s="205"/>
      <c r="C42" s="208"/>
      <c r="D42" s="218"/>
      <c r="E42" s="175" t="s">
        <v>142</v>
      </c>
      <c r="F42" s="225"/>
      <c r="G42" s="20">
        <v>0</v>
      </c>
      <c r="H42" s="60"/>
      <c r="I42" s="166"/>
      <c r="J42" s="298"/>
      <c r="K42" s="14"/>
      <c r="M42" s="10" t="str">
        <f t="shared" si="2"/>
        <v/>
      </c>
    </row>
    <row r="43" spans="1:13" ht="21" customHeight="1" x14ac:dyDescent="0.25">
      <c r="A43" s="187"/>
      <c r="B43" s="203" t="s">
        <v>132</v>
      </c>
      <c r="C43" s="226" t="s">
        <v>147</v>
      </c>
      <c r="D43" s="227"/>
      <c r="E43" s="162" t="s">
        <v>139</v>
      </c>
      <c r="F43" s="220"/>
      <c r="G43" s="17">
        <v>0.3</v>
      </c>
      <c r="H43" s="58" t="s">
        <v>88</v>
      </c>
      <c r="I43" s="164">
        <f>IF(AND(M43="",M44="",M45=""),"",MAX(M43:M45))</f>
        <v>0.3</v>
      </c>
      <c r="J43" s="297">
        <v>0.3</v>
      </c>
      <c r="K43" s="14"/>
      <c r="M43" s="10">
        <f t="shared" si="2"/>
        <v>0.3</v>
      </c>
    </row>
    <row r="44" spans="1:13" ht="21" customHeight="1" x14ac:dyDescent="0.25">
      <c r="A44" s="187"/>
      <c r="B44" s="204"/>
      <c r="C44" s="228"/>
      <c r="D44" s="229"/>
      <c r="E44" s="170" t="s">
        <v>127</v>
      </c>
      <c r="F44" s="222"/>
      <c r="G44" s="18">
        <v>0.2</v>
      </c>
      <c r="H44" s="59"/>
      <c r="I44" s="165"/>
      <c r="J44" s="299"/>
      <c r="K44" s="14"/>
      <c r="M44" s="10" t="str">
        <f t="shared" si="2"/>
        <v/>
      </c>
    </row>
    <row r="45" spans="1:13" ht="21" customHeight="1" x14ac:dyDescent="0.25">
      <c r="A45" s="187"/>
      <c r="B45" s="205"/>
      <c r="C45" s="230"/>
      <c r="D45" s="231"/>
      <c r="E45" s="175" t="s">
        <v>146</v>
      </c>
      <c r="F45" s="225"/>
      <c r="G45" s="20">
        <v>0</v>
      </c>
      <c r="H45" s="60"/>
      <c r="I45" s="166"/>
      <c r="J45" s="298"/>
      <c r="K45" s="14"/>
      <c r="M45" s="10" t="str">
        <f t="shared" si="2"/>
        <v/>
      </c>
    </row>
    <row r="46" spans="1:13" ht="20.100000000000001" customHeight="1" x14ac:dyDescent="0.25">
      <c r="A46" s="187"/>
      <c r="B46" s="203" t="s">
        <v>134</v>
      </c>
      <c r="C46" s="191" t="s">
        <v>62</v>
      </c>
      <c r="D46" s="192"/>
      <c r="E46" s="192"/>
      <c r="F46" s="192"/>
      <c r="G46" s="17">
        <v>0.5</v>
      </c>
      <c r="H46" s="58" t="s">
        <v>88</v>
      </c>
      <c r="I46" s="164">
        <f>IF(AND(M46="",M47="",M48=""),"",MAX(M46:M48))</f>
        <v>0.5</v>
      </c>
      <c r="J46" s="297">
        <v>0.5</v>
      </c>
      <c r="K46" s="14"/>
      <c r="M46" s="10">
        <f t="shared" si="2"/>
        <v>0.5</v>
      </c>
    </row>
    <row r="47" spans="1:13" ht="20.100000000000001" customHeight="1" x14ac:dyDescent="0.25">
      <c r="A47" s="187"/>
      <c r="B47" s="204"/>
      <c r="C47" s="170" t="s">
        <v>63</v>
      </c>
      <c r="D47" s="171"/>
      <c r="E47" s="171"/>
      <c r="F47" s="171"/>
      <c r="G47" s="18">
        <v>0.2</v>
      </c>
      <c r="H47" s="59"/>
      <c r="I47" s="165"/>
      <c r="J47" s="299"/>
      <c r="K47" s="14"/>
      <c r="M47" s="10" t="str">
        <f t="shared" si="2"/>
        <v/>
      </c>
    </row>
    <row r="48" spans="1:13" ht="20.100000000000001" customHeight="1" thickBot="1" x14ac:dyDescent="0.3">
      <c r="A48" s="187"/>
      <c r="B48" s="205"/>
      <c r="C48" s="208" t="s">
        <v>64</v>
      </c>
      <c r="D48" s="218"/>
      <c r="E48" s="218"/>
      <c r="F48" s="218"/>
      <c r="G48" s="20">
        <v>0</v>
      </c>
      <c r="H48" s="60"/>
      <c r="I48" s="185"/>
      <c r="J48" s="300"/>
      <c r="K48" s="14"/>
      <c r="M48" s="10" t="str">
        <f t="shared" si="2"/>
        <v/>
      </c>
    </row>
    <row r="49" spans="1:13" ht="20.100000000000001" customHeight="1" thickTop="1" x14ac:dyDescent="0.25">
      <c r="A49" s="187"/>
      <c r="B49" s="30" t="s">
        <v>56</v>
      </c>
      <c r="C49" s="31"/>
      <c r="D49" s="32"/>
      <c r="E49" s="32"/>
      <c r="F49" s="33"/>
      <c r="G49" s="34">
        <v>2</v>
      </c>
      <c r="H49" s="35"/>
      <c r="I49" s="45">
        <f>SUM(I30:I48)</f>
        <v>1.3</v>
      </c>
      <c r="J49" s="84">
        <v>1.4</v>
      </c>
      <c r="K49" s="14"/>
    </row>
    <row r="50" spans="1:13" ht="30" customHeight="1" x14ac:dyDescent="0.25">
      <c r="A50" s="186" t="s">
        <v>65</v>
      </c>
      <c r="B50" s="188" t="s">
        <v>66</v>
      </c>
      <c r="C50" s="191" t="s">
        <v>67</v>
      </c>
      <c r="D50" s="192"/>
      <c r="E50" s="192"/>
      <c r="F50" s="192"/>
      <c r="G50" s="17">
        <v>0.8</v>
      </c>
      <c r="H50" s="47" t="s">
        <v>88</v>
      </c>
      <c r="I50" s="164">
        <f>IF(AND(M50="",M51="",M52=""),"",MAX(M50:M52))</f>
        <v>0.8</v>
      </c>
      <c r="J50" s="297">
        <v>0.8</v>
      </c>
      <c r="K50" s="14"/>
      <c r="M50" s="10">
        <f t="shared" si="2"/>
        <v>0.8</v>
      </c>
    </row>
    <row r="51" spans="1:13" ht="20.100000000000001" customHeight="1" x14ac:dyDescent="0.25">
      <c r="A51" s="187"/>
      <c r="B51" s="189"/>
      <c r="C51" s="170" t="s">
        <v>68</v>
      </c>
      <c r="D51" s="171"/>
      <c r="E51" s="171"/>
      <c r="F51" s="171"/>
      <c r="G51" s="37">
        <v>0.6</v>
      </c>
      <c r="H51" s="48"/>
      <c r="I51" s="165"/>
      <c r="J51" s="299"/>
      <c r="K51" s="14"/>
      <c r="M51" s="10" t="str">
        <f t="shared" si="2"/>
        <v/>
      </c>
    </row>
    <row r="52" spans="1:13" ht="20.100000000000001" customHeight="1" x14ac:dyDescent="0.25">
      <c r="A52" s="187"/>
      <c r="B52" s="190"/>
      <c r="C52" s="175" t="s">
        <v>69</v>
      </c>
      <c r="D52" s="176"/>
      <c r="E52" s="176"/>
      <c r="F52" s="176"/>
      <c r="G52" s="19">
        <v>0</v>
      </c>
      <c r="H52" s="49"/>
      <c r="I52" s="166"/>
      <c r="J52" s="298"/>
      <c r="K52" s="14"/>
      <c r="M52" s="10" t="str">
        <f t="shared" si="2"/>
        <v/>
      </c>
    </row>
    <row r="53" spans="1:13" ht="17.25" customHeight="1" x14ac:dyDescent="0.25">
      <c r="A53" s="187"/>
      <c r="B53" s="183" t="s">
        <v>70</v>
      </c>
      <c r="C53" s="162" t="s">
        <v>71</v>
      </c>
      <c r="D53" s="163"/>
      <c r="E53" s="163"/>
      <c r="F53" s="163"/>
      <c r="G53" s="17">
        <v>0.4</v>
      </c>
      <c r="H53" s="47" t="s">
        <v>88</v>
      </c>
      <c r="I53" s="164">
        <f>IF(AND(M53="",M54="",M55=""),"",MAX(M53:M55))</f>
        <v>0.4</v>
      </c>
      <c r="J53" s="297">
        <v>0.4</v>
      </c>
      <c r="K53" s="14"/>
      <c r="M53" s="10">
        <f t="shared" si="2"/>
        <v>0.4</v>
      </c>
    </row>
    <row r="54" spans="1:13" ht="32.25" customHeight="1" x14ac:dyDescent="0.25">
      <c r="A54" s="187"/>
      <c r="B54" s="193"/>
      <c r="C54" s="198" t="s">
        <v>72</v>
      </c>
      <c r="D54" s="199"/>
      <c r="E54" s="199"/>
      <c r="F54" s="199"/>
      <c r="G54" s="18">
        <v>0.2</v>
      </c>
      <c r="H54" s="48"/>
      <c r="I54" s="165"/>
      <c r="J54" s="299"/>
      <c r="K54" s="14"/>
      <c r="M54" s="10" t="str">
        <f t="shared" si="2"/>
        <v/>
      </c>
    </row>
    <row r="55" spans="1:13" ht="17.25" customHeight="1" x14ac:dyDescent="0.25">
      <c r="A55" s="187"/>
      <c r="B55" s="194"/>
      <c r="C55" s="175" t="s">
        <v>73</v>
      </c>
      <c r="D55" s="176"/>
      <c r="E55" s="176"/>
      <c r="F55" s="176"/>
      <c r="G55" s="20">
        <v>0</v>
      </c>
      <c r="H55" s="49"/>
      <c r="I55" s="166"/>
      <c r="J55" s="298"/>
      <c r="K55" s="14"/>
      <c r="M55" s="10" t="str">
        <f t="shared" si="2"/>
        <v/>
      </c>
    </row>
    <row r="56" spans="1:13" ht="17.25" customHeight="1" x14ac:dyDescent="0.25">
      <c r="A56" s="187"/>
      <c r="B56" s="200" t="s">
        <v>74</v>
      </c>
      <c r="C56" s="156" t="s">
        <v>111</v>
      </c>
      <c r="D56" s="157"/>
      <c r="E56" s="162" t="s">
        <v>128</v>
      </c>
      <c r="F56" s="163"/>
      <c r="G56" s="17">
        <v>0.3</v>
      </c>
      <c r="H56" s="47"/>
      <c r="I56" s="164">
        <f>IF(AND(M56="",M57="",M58="",M59=""),"",MAX(M56:M59))</f>
        <v>0.2</v>
      </c>
      <c r="J56" s="297">
        <v>0.2</v>
      </c>
      <c r="K56" s="14"/>
      <c r="M56" s="10" t="str">
        <f t="shared" si="2"/>
        <v/>
      </c>
    </row>
    <row r="57" spans="1:13" ht="17.25" customHeight="1" x14ac:dyDescent="0.25">
      <c r="A57" s="187"/>
      <c r="B57" s="201"/>
      <c r="C57" s="158"/>
      <c r="D57" s="159"/>
      <c r="E57" s="170" t="s">
        <v>129</v>
      </c>
      <c r="F57" s="171"/>
      <c r="G57" s="18">
        <v>0.2</v>
      </c>
      <c r="H57" s="48" t="s">
        <v>88</v>
      </c>
      <c r="I57" s="165"/>
      <c r="J57" s="299"/>
      <c r="K57" s="14"/>
      <c r="M57" s="10">
        <f t="shared" si="2"/>
        <v>0.2</v>
      </c>
    </row>
    <row r="58" spans="1:13" ht="17.25" customHeight="1" x14ac:dyDescent="0.25">
      <c r="A58" s="187"/>
      <c r="B58" s="201"/>
      <c r="C58" s="158"/>
      <c r="D58" s="159"/>
      <c r="E58" s="170" t="s">
        <v>75</v>
      </c>
      <c r="F58" s="171"/>
      <c r="G58" s="37">
        <v>0.1</v>
      </c>
      <c r="H58" s="48"/>
      <c r="I58" s="165"/>
      <c r="J58" s="299"/>
      <c r="K58" s="14"/>
      <c r="M58" s="10" t="str">
        <f t="shared" si="2"/>
        <v/>
      </c>
    </row>
    <row r="59" spans="1:13" ht="17.25" customHeight="1" x14ac:dyDescent="0.25">
      <c r="A59" s="187"/>
      <c r="B59" s="202"/>
      <c r="C59" s="160"/>
      <c r="D59" s="161"/>
      <c r="E59" s="195" t="s">
        <v>76</v>
      </c>
      <c r="F59" s="196"/>
      <c r="G59" s="20">
        <v>0</v>
      </c>
      <c r="H59" s="49"/>
      <c r="I59" s="166"/>
      <c r="J59" s="298"/>
      <c r="K59" s="14"/>
      <c r="M59" s="10" t="str">
        <f t="shared" si="2"/>
        <v/>
      </c>
    </row>
    <row r="60" spans="1:13" ht="17.25" customHeight="1" x14ac:dyDescent="0.25">
      <c r="A60" s="187"/>
      <c r="B60" s="197" t="s">
        <v>77</v>
      </c>
      <c r="C60" s="162" t="s">
        <v>78</v>
      </c>
      <c r="D60" s="163"/>
      <c r="E60" s="163"/>
      <c r="F60" s="163"/>
      <c r="G60" s="17">
        <v>0.5</v>
      </c>
      <c r="H60" s="47" t="s">
        <v>88</v>
      </c>
      <c r="I60" s="164">
        <f>IF(AND(M60="",M61=""),"",MAX(M60:M61))</f>
        <v>0.5</v>
      </c>
      <c r="J60" s="297">
        <v>0.5</v>
      </c>
      <c r="K60" s="14"/>
      <c r="M60" s="10">
        <f t="shared" si="2"/>
        <v>0.5</v>
      </c>
    </row>
    <row r="61" spans="1:13" ht="17.25" customHeight="1" x14ac:dyDescent="0.25">
      <c r="A61" s="187"/>
      <c r="B61" s="184"/>
      <c r="C61" s="175" t="s">
        <v>79</v>
      </c>
      <c r="D61" s="176"/>
      <c r="E61" s="176"/>
      <c r="F61" s="176"/>
      <c r="G61" s="20">
        <v>0</v>
      </c>
      <c r="H61" s="49"/>
      <c r="I61" s="166"/>
      <c r="J61" s="298"/>
      <c r="K61" s="14"/>
      <c r="M61" s="10" t="str">
        <f t="shared" si="2"/>
        <v/>
      </c>
    </row>
    <row r="62" spans="1:13" ht="17.25" customHeight="1" x14ac:dyDescent="0.25">
      <c r="A62" s="187"/>
      <c r="B62" s="183" t="s">
        <v>80</v>
      </c>
      <c r="C62" s="162" t="s">
        <v>81</v>
      </c>
      <c r="D62" s="163"/>
      <c r="E62" s="163"/>
      <c r="F62" s="163"/>
      <c r="G62" s="17">
        <v>0.4</v>
      </c>
      <c r="H62" s="47" t="s">
        <v>88</v>
      </c>
      <c r="I62" s="164">
        <f>IF(AND(M62="",M63=""),"",MAX(M62:M63))</f>
        <v>0.4</v>
      </c>
      <c r="J62" s="297">
        <v>0.4</v>
      </c>
      <c r="K62" s="14"/>
      <c r="M62" s="10">
        <f t="shared" si="2"/>
        <v>0.4</v>
      </c>
    </row>
    <row r="63" spans="1:13" ht="17.25" customHeight="1" x14ac:dyDescent="0.25">
      <c r="A63" s="187"/>
      <c r="B63" s="184"/>
      <c r="C63" s="175" t="s">
        <v>82</v>
      </c>
      <c r="D63" s="176"/>
      <c r="E63" s="176"/>
      <c r="F63" s="176"/>
      <c r="G63" s="20">
        <v>0</v>
      </c>
      <c r="H63" s="49"/>
      <c r="I63" s="166"/>
      <c r="J63" s="298"/>
      <c r="K63" s="14"/>
      <c r="M63" s="10" t="str">
        <f t="shared" si="2"/>
        <v/>
      </c>
    </row>
    <row r="64" spans="1:13" ht="17.25" customHeight="1" x14ac:dyDescent="0.25">
      <c r="A64" s="187"/>
      <c r="B64" s="183" t="s">
        <v>83</v>
      </c>
      <c r="C64" s="162" t="s">
        <v>84</v>
      </c>
      <c r="D64" s="163"/>
      <c r="E64" s="163"/>
      <c r="F64" s="163"/>
      <c r="G64" s="17">
        <v>0.1</v>
      </c>
      <c r="H64" s="47" t="s">
        <v>88</v>
      </c>
      <c r="I64" s="164">
        <f>IF(AND(M64="",M65=""),"",MAX(M64:M65))</f>
        <v>0.1</v>
      </c>
      <c r="J64" s="297">
        <v>0.1</v>
      </c>
      <c r="K64" s="14"/>
      <c r="M64" s="10">
        <f t="shared" si="2"/>
        <v>0.1</v>
      </c>
    </row>
    <row r="65" spans="1:13" ht="17.25" customHeight="1" thickBot="1" x14ac:dyDescent="0.3">
      <c r="A65" s="187"/>
      <c r="B65" s="184"/>
      <c r="C65" s="175" t="s">
        <v>85</v>
      </c>
      <c r="D65" s="176"/>
      <c r="E65" s="176"/>
      <c r="F65" s="176"/>
      <c r="G65" s="20">
        <v>0</v>
      </c>
      <c r="H65" s="55"/>
      <c r="I65" s="185"/>
      <c r="J65" s="298"/>
      <c r="K65" s="14"/>
      <c r="M65" s="10" t="str">
        <f t="shared" si="2"/>
        <v/>
      </c>
    </row>
    <row r="66" spans="1:13" ht="20.100000000000001" customHeight="1" thickTop="1" x14ac:dyDescent="0.25">
      <c r="A66" s="187"/>
      <c r="B66" s="30" t="s">
        <v>56</v>
      </c>
      <c r="C66" s="31"/>
      <c r="D66" s="32"/>
      <c r="E66" s="32"/>
      <c r="F66" s="33"/>
      <c r="G66" s="34">
        <v>2.5</v>
      </c>
      <c r="H66" s="38"/>
      <c r="I66" s="34">
        <f>SUM(I50:I65)</f>
        <v>2.4000000000000004</v>
      </c>
      <c r="J66" s="84">
        <v>2.4</v>
      </c>
      <c r="K66" s="14"/>
    </row>
    <row r="67" spans="1:13" ht="30" customHeight="1" x14ac:dyDescent="0.25">
      <c r="A67" s="39"/>
      <c r="B67" s="182" t="s">
        <v>86</v>
      </c>
      <c r="C67" s="182"/>
      <c r="D67" s="182"/>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I46:I48"/>
    <mergeCell ref="J46:J48"/>
    <mergeCell ref="C47:F47"/>
    <mergeCell ref="C48:F48"/>
    <mergeCell ref="B43:B45"/>
    <mergeCell ref="C43:D45"/>
    <mergeCell ref="E43:F43"/>
    <mergeCell ref="I43:I45"/>
    <mergeCell ref="J43:J45"/>
    <mergeCell ref="E44:F44"/>
    <mergeCell ref="E45:F45"/>
    <mergeCell ref="C38:D42"/>
    <mergeCell ref="E38:F38"/>
    <mergeCell ref="E39:F39"/>
    <mergeCell ref="E40:F40"/>
    <mergeCell ref="E41:F41"/>
    <mergeCell ref="E42:F42"/>
    <mergeCell ref="A50:A66"/>
    <mergeCell ref="B50:B52"/>
    <mergeCell ref="C50:F50"/>
    <mergeCell ref="B46:B48"/>
    <mergeCell ref="C46:F46"/>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B67:D67"/>
    <mergeCell ref="B62:B63"/>
    <mergeCell ref="C62:F62"/>
    <mergeCell ref="I62:I63"/>
    <mergeCell ref="J62:J63"/>
    <mergeCell ref="C63:F63"/>
    <mergeCell ref="B64:B65"/>
    <mergeCell ref="C64:F64"/>
    <mergeCell ref="I64:I65"/>
    <mergeCell ref="J64:J65"/>
    <mergeCell ref="C65:F65"/>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2025-06-06T11:28:04Z</cp:lastPrinted>
  <dcterms:created xsi:type="dcterms:W3CDTF">2008-06-13T01:43:29Z</dcterms:created>
  <dcterms:modified xsi:type="dcterms:W3CDTF">2025-09-11T02:25:36Z</dcterms:modified>
</cp:coreProperties>
</file>