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3.133.151\share【新】\20 【企画係】\06 施設整備（新規・耐震老朽）\公募・説明会\20 R7年度募集（R8.4開所）\04_募集要領反映\申請様式（Ｒ7.3.11修正後：賃貸）\"/>
    </mc:Choice>
  </mc:AlternateContent>
  <xr:revisionPtr revIDLastSave="0" documentId="13_ncr:1_{6F3F32C4-9A0F-4151-A798-CB443227A7A6}" xr6:coauthVersionLast="47" xr6:coauthVersionMax="47" xr10:uidLastSave="{00000000-0000-0000-0000-000000000000}"/>
  <bookViews>
    <workbookView xWindow="-98" yWindow="-98" windowWidth="21795" windowHeight="13996" tabRatio="862" xr2:uid="{5AA269EC-0CAD-4769-AFF4-F302AB7CD532}"/>
  </bookViews>
  <sheets>
    <sheet name="１職員配置・屋外遊戯場・設備" sheetId="17" r:id="rId1"/>
    <sheet name="２職員名簿" sheetId="28" r:id="rId2"/>
    <sheet name="ア 保育室等2階以上設置要件" sheetId="12" r:id="rId3"/>
    <sheet name="イ 外部搬入要件" sheetId="11" r:id="rId4"/>
    <sheet name="※提出不要※　職員配置 1【必要人員等】" sheetId="13" r:id="rId5"/>
    <sheet name="※提出不要※　施設・設備 2【必要面積】" sheetId="2" r:id="rId6"/>
    <sheet name="※提出不要※　試算職員配置 1【必要人員等】" sheetId="25" r:id="rId7"/>
    <sheet name="※提出不要※　試算施設・設備 2【必要面積】" sheetId="26" r:id="rId8"/>
  </sheets>
  <definedNames>
    <definedName name="_xlnm._FilterDatabase" localSheetId="1" hidden="1">'２職員名簿'!$B$4:$J$44</definedName>
    <definedName name="_xlnm.Print_Area" localSheetId="5">'※提出不要※　施設・設備 2【必要面積】'!$B$1:$W$34</definedName>
    <definedName name="_xlnm.Print_Area" localSheetId="7">'※提出不要※　試算施設・設備 2【必要面積】'!$B$1:$W$34</definedName>
    <definedName name="_xlnm.Print_Area" localSheetId="6">'※提出不要※　試算職員配置 1【必要人員等】'!$B$1:$L$14</definedName>
    <definedName name="_xlnm.Print_Area" localSheetId="4">'※提出不要※　職員配置 1【必要人員等】'!$B$1:$L$14</definedName>
    <definedName name="_xlnm.Print_Area" localSheetId="0">'１職員配置・屋外遊戯場・設備'!$B$1:$S$49</definedName>
    <definedName name="_xlnm.Print_Area" localSheetId="1">'２職員名簿'!$B$1:$J$68</definedName>
    <definedName name="_xlnm.Print_Area" localSheetId="2">'ア 保育室等2階以上設置要件'!$A$1:$J$22</definedName>
    <definedName name="_xlnm.Print_Area" localSheetId="3">'イ 外部搬入要件'!$A$1:$D$14</definedName>
    <definedName name="_xlnm.Print_Titles" localSheetId="1">'２職員名簿'!$4:$4</definedName>
    <definedName name="_xlnm.Print_Titles" localSheetId="2">'ア 保育室等2階以上設置要件'!$4:$4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7" l="1"/>
  <c r="D35" i="17"/>
  <c r="D34" i="17"/>
  <c r="D33" i="17"/>
  <c r="D32" i="17"/>
  <c r="K37" i="17"/>
  <c r="M37" i="17"/>
  <c r="J35" i="17"/>
  <c r="J36" i="17"/>
  <c r="J37" i="17"/>
  <c r="J34" i="17"/>
  <c r="J33" i="17"/>
  <c r="J32" i="17"/>
  <c r="G41" i="17"/>
  <c r="G40" i="17"/>
  <c r="G37" i="17"/>
  <c r="G38" i="17"/>
  <c r="G39" i="17"/>
  <c r="G36" i="17"/>
  <c r="G33" i="17"/>
  <c r="G34" i="17"/>
  <c r="G35" i="17"/>
  <c r="G32" i="17"/>
  <c r="D39" i="17"/>
  <c r="D40" i="17"/>
  <c r="D41" i="17"/>
  <c r="D38" i="17"/>
  <c r="H2" i="28"/>
  <c r="B17" i="17"/>
  <c r="R24" i="26"/>
  <c r="U24" i="26"/>
  <c r="R24" i="2"/>
  <c r="U24" i="2"/>
  <c r="U27" i="2" s="1"/>
  <c r="P31" i="2" s="1"/>
  <c r="C17" i="17" s="1"/>
  <c r="R9" i="17" s="1"/>
  <c r="C10" i="17"/>
  <c r="D18" i="26"/>
  <c r="E19" i="26"/>
  <c r="R21" i="26" s="1"/>
  <c r="U21" i="26" s="1"/>
  <c r="U27" i="26" s="1"/>
  <c r="P31" i="26" s="1"/>
  <c r="P36" i="17" s="1"/>
  <c r="S36" i="17" s="1"/>
  <c r="D16" i="26"/>
  <c r="D14" i="26"/>
  <c r="L13" i="26"/>
  <c r="L16" i="26"/>
  <c r="L27" i="26"/>
  <c r="L33" i="26" s="1"/>
  <c r="D9" i="25"/>
  <c r="C9" i="25"/>
  <c r="D8" i="25"/>
  <c r="D10" i="25" s="1"/>
  <c r="C8" i="25"/>
  <c r="C10" i="25"/>
  <c r="G8" i="25"/>
  <c r="N35" i="17"/>
  <c r="Q35" i="17" s="1"/>
  <c r="D7" i="25"/>
  <c r="D25" i="17"/>
  <c r="D24" i="17"/>
  <c r="M9" i="17"/>
  <c r="D23" i="17"/>
  <c r="M8" i="17"/>
  <c r="Q8" i="17" s="1"/>
  <c r="D22" i="17"/>
  <c r="M7" i="17"/>
  <c r="R34" i="17" s="1"/>
  <c r="S1" i="26"/>
  <c r="H1" i="25"/>
  <c r="S1" i="2"/>
  <c r="H1" i="13"/>
  <c r="C1" i="11"/>
  <c r="H1" i="12"/>
  <c r="L10" i="17"/>
  <c r="L8" i="17"/>
  <c r="M13" i="2"/>
  <c r="M16" i="2"/>
  <c r="M27" i="2"/>
  <c r="M33" i="2" s="1"/>
  <c r="H10" i="17"/>
  <c r="D9" i="13"/>
  <c r="C9" i="13"/>
  <c r="C10" i="13" s="1"/>
  <c r="D8" i="13"/>
  <c r="D7" i="13"/>
  <c r="D10" i="13" s="1"/>
  <c r="C7" i="13"/>
  <c r="G7" i="13"/>
  <c r="I7" i="17"/>
  <c r="P7" i="17"/>
  <c r="E9" i="17"/>
  <c r="E8" i="17"/>
  <c r="E7" i="17"/>
  <c r="E10" i="17" s="1"/>
  <c r="L13" i="2"/>
  <c r="L16" i="2" s="1"/>
  <c r="L27" i="2" s="1"/>
  <c r="D18" i="2"/>
  <c r="E19" i="2"/>
  <c r="R21" i="2"/>
  <c r="U21" i="2"/>
  <c r="N19" i="2"/>
  <c r="N9" i="17" s="1"/>
  <c r="Q9" i="17" s="1"/>
  <c r="N27" i="2"/>
  <c r="N33" i="2" s="1"/>
  <c r="D16" i="2"/>
  <c r="D14" i="2"/>
  <c r="E15" i="2" s="1"/>
  <c r="E27" i="2" s="1"/>
  <c r="D27" i="2"/>
  <c r="R23" i="26"/>
  <c r="E15" i="26"/>
  <c r="C7" i="25"/>
  <c r="G7" i="25"/>
  <c r="G10" i="25" s="1"/>
  <c r="H10" i="25" s="1"/>
  <c r="N37" i="17" s="1"/>
  <c r="Q37" i="17" s="1"/>
  <c r="M13" i="26"/>
  <c r="M16" i="26" s="1"/>
  <c r="M27" i="26" s="1"/>
  <c r="L12" i="26"/>
  <c r="O34" i="17"/>
  <c r="D27" i="26"/>
  <c r="N34" i="17"/>
  <c r="Q34" i="17"/>
  <c r="N8" i="17"/>
  <c r="C8" i="13"/>
  <c r="G8" i="13"/>
  <c r="I8" i="17" s="1"/>
  <c r="P8" i="17" s="1"/>
  <c r="M33" i="26" l="1"/>
  <c r="O35" i="17"/>
  <c r="N7" i="17"/>
  <c r="L33" i="2"/>
  <c r="L12" i="2"/>
  <c r="N19" i="26"/>
  <c r="E27" i="26"/>
  <c r="G10" i="13"/>
  <c r="H10" i="13" s="1"/>
  <c r="I10" i="17" s="1"/>
  <c r="P10" i="17" s="1"/>
  <c r="Q7" i="17"/>
  <c r="R35" i="17"/>
  <c r="N27" i="26" l="1"/>
  <c r="N33" i="26" s="1"/>
  <c r="O36" i="17"/>
  <c r="R3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a</author>
    <author>user</author>
  </authors>
  <commentList>
    <comment ref="P7" authorId="0" shapeId="0" xr:uid="{5B83FD04-5CFE-4305-A87D-356023FAE819}">
      <text>
        <r>
          <rPr>
            <b/>
            <sz val="9"/>
            <color indexed="81"/>
            <rFont val="ＭＳ Ｐゴシック"/>
            <family val="3"/>
            <charset val="128"/>
          </rPr>
          <t>保育士の適否の記載については、
・「各年齢区分」　必要な数の整数値以上は「-」、整数値未満は「△」
・「計」　必要な数以上は「○」、未満は「×」
としている。</t>
        </r>
      </text>
    </comment>
    <comment ref="I10" authorId="1" shapeId="0" xr:uid="{C16A9112-76A1-4558-84C8-F761E61EB3A5}">
      <text>
        <r>
          <rPr>
            <sz val="11"/>
            <color indexed="81"/>
            <rFont val="MS P ゴシック"/>
            <family val="3"/>
            <charset val="128"/>
          </rPr>
          <t>【実際の保育士必要数について】
○鹿児島市家庭的保育事業等の設備及び運営の基準に関する条例
第30条第2項
保育士の数は、次の各号に掲げる区分に応じ、当該各号に定める数の合計数に</t>
        </r>
        <r>
          <rPr>
            <b/>
            <sz val="11"/>
            <color indexed="81"/>
            <rFont val="MS P ゴシック"/>
            <family val="3"/>
            <charset val="128"/>
          </rPr>
          <t>1を加えた数以上</t>
        </r>
        <r>
          <rPr>
            <sz val="11"/>
            <color indexed="81"/>
            <rFont val="MS P ゴシック"/>
            <family val="3"/>
            <charset val="128"/>
          </rPr>
          <t>とする。
(1)　乳児　おおむね3人につき1人
(2)　満1歳以上満3歳に満たない幼児　おおむね6人につき1人
(以下略)</t>
        </r>
      </text>
    </comment>
    <comment ref="E26" authorId="2" shapeId="0" xr:uid="{C59AE499-EA17-4FE7-A55C-357BC13D7832}">
      <text>
        <r>
          <rPr>
            <b/>
            <sz val="9"/>
            <color indexed="81"/>
            <rFont val="ＭＳ Ｐゴシック"/>
            <family val="3"/>
            <charset val="128"/>
          </rPr>
          <t>〔補足〕</t>
        </r>
        <r>
          <rPr>
            <sz val="9"/>
            <color indexed="81"/>
            <rFont val="ＭＳ Ｐゴシック"/>
            <family val="3"/>
            <charset val="128"/>
          </rPr>
          <t xml:space="preserve">
①専用→遊戯室として使用。
②保育室と兼用→必要に応じてどちらの用途でも使用している。
（例）通常保育室として使用しているが、行事があるときは遊戯室として使用している　等
※この場合、遊戯室には算入せず、保育室に算入する。
③専用・兼用→「遊戯室専用部分」と「保育室との兼用部分」に分けている。
（例）100㎡の部屋のうち、60㎡を遊戯室専用部分、40㎡を保育室と兼用して使用している　等　
※この場合、60㎡を遊戯室、40㎡を保育室に算入する。</t>
        </r>
      </text>
    </comment>
    <comment ref="K32" authorId="0" shapeId="0" xr:uid="{B2BE8BEB-D88F-4029-A2EC-D14FC0B7384F}">
      <text>
        <r>
          <rPr>
            <b/>
            <sz val="9"/>
            <color indexed="81"/>
            <rFont val="ＭＳ Ｐゴシック"/>
            <family val="3"/>
            <charset val="128"/>
          </rPr>
          <t>保育士と定員を変更した場合、必要な数、適否が表示されます。
この試算の欄については、特に入力は不要です。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L13" authorId="0" shapeId="0" xr:uid="{18A5B29A-7598-4233-9D59-C3E228FF61EE}">
      <text>
        <r>
          <rPr>
            <sz val="9"/>
            <color indexed="81"/>
            <rFont val="ＭＳ Ｐゴシック"/>
            <family val="3"/>
            <charset val="128"/>
          </rPr>
          <t>ほふくしない２歳未満児＞１歳児定員 → A
　　　　　　　A　　　　　　　　　　　　　B
そうでないとき → B</t>
        </r>
      </text>
    </comment>
    <comment ref="M13" authorId="0" shapeId="0" xr:uid="{3A7F4817-1DFA-4E53-BC00-4B6307688B38}">
      <text>
        <r>
          <rPr>
            <b/>
            <sz val="9"/>
            <color indexed="81"/>
            <rFont val="ＭＳ Ｐゴシック"/>
            <family val="3"/>
            <charset val="128"/>
          </rPr>
          <t>０・１歳児定員-左欄</t>
        </r>
      </text>
    </comment>
  </commentList>
</comments>
</file>

<file path=xl/sharedStrings.xml><?xml version="1.0" encoding="utf-8"?>
<sst xmlns="http://schemas.openxmlformats.org/spreadsheetml/2006/main" count="386" uniqueCount="263">
  <si>
    <t>ほふく室</t>
  </si>
  <si>
    <t>計</t>
  </si>
  <si>
    <t>3.3㎡/人</t>
  </si>
  <si>
    <t>1.98㎡/人</t>
  </si>
  <si>
    <t>０歳</t>
  </si>
  <si>
    <t>①</t>
  </si>
  <si>
    <t>１歳</t>
  </si>
  <si>
    <t>２歳</t>
  </si>
  <si>
    <t>②</t>
  </si>
  <si>
    <t>　　</t>
    <phoneticPr fontId="2"/>
  </si>
  <si>
    <t xml:space="preserve"> 乳児室</t>
    <phoneticPr fontId="2"/>
  </si>
  <si>
    <t>基　準　面　積</t>
    <phoneticPr fontId="2"/>
  </si>
  <si>
    <t>人数（イ）
×3.3</t>
    <phoneticPr fontId="2"/>
  </si>
  <si>
    <t>満２歳未満</t>
    <rPh sb="0" eb="1">
      <t>マン</t>
    </rPh>
    <rPh sb="2" eb="3">
      <t>サイ</t>
    </rPh>
    <rPh sb="3" eb="5">
      <t>ミマン</t>
    </rPh>
    <phoneticPr fontId="2"/>
  </si>
  <si>
    <t>満２歳以上</t>
    <rPh sb="0" eb="1">
      <t>マン</t>
    </rPh>
    <rPh sb="2" eb="3">
      <t>サイ</t>
    </rPh>
    <rPh sb="3" eb="5">
      <t>イジョウ</t>
    </rPh>
    <phoneticPr fontId="2"/>
  </si>
  <si>
    <t xml:space="preserve"> ⑤（②×1.98）</t>
    <phoneticPr fontId="2"/>
  </si>
  <si>
    <t>保育室又は遊戯室</t>
    <phoneticPr fontId="2"/>
  </si>
  <si>
    <t xml:space="preserve"> ⑬　　　　㎡</t>
    <phoneticPr fontId="2"/>
  </si>
  <si>
    <t xml:space="preserve"> ⑮　　　　㎡ </t>
    <phoneticPr fontId="2"/>
  </si>
  <si>
    <t xml:space="preserve"> ⑭　　　　㎡</t>
    <phoneticPr fontId="2"/>
  </si>
  <si>
    <t>乳児室（ｃ）・ほふく室（Ｄ）
・保育室又は遊戯室（Ｅ）
必要面積</t>
    <rPh sb="0" eb="2">
      <t>ニュウジ</t>
    </rPh>
    <rPh sb="2" eb="3">
      <t>シツ</t>
    </rPh>
    <rPh sb="10" eb="11">
      <t>シツ</t>
    </rPh>
    <rPh sb="16" eb="19">
      <t>ホイクシツ</t>
    </rPh>
    <rPh sb="19" eb="20">
      <t>マタ</t>
    </rPh>
    <rPh sb="21" eb="24">
      <t>ユウギシツ</t>
    </rPh>
    <rPh sb="28" eb="30">
      <t>ヒツヨウ</t>
    </rPh>
    <rPh sb="30" eb="32">
      <t>メンセキ</t>
    </rPh>
    <phoneticPr fontId="2"/>
  </si>
  <si>
    <t>（Ｂ）〔⑰〕</t>
    <phoneticPr fontId="2"/>
  </si>
  <si>
    <t>（Ｃ）〔⑬〕</t>
    <phoneticPr fontId="2"/>
  </si>
  <si>
    <t>（Ｄ）〔⑭〕</t>
    <phoneticPr fontId="2"/>
  </si>
  <si>
    <t>（Ｅ）〔⑮+⑯〕</t>
    <phoneticPr fontId="2"/>
  </si>
  <si>
    <t>区分</t>
    <rPh sb="0" eb="2">
      <t>クブン</t>
    </rPh>
    <phoneticPr fontId="2"/>
  </si>
  <si>
    <t>要件</t>
    <rPh sb="0" eb="2">
      <t>ヨウケン</t>
    </rPh>
    <phoneticPr fontId="2"/>
  </si>
  <si>
    <t>番号</t>
    <rPh sb="0" eb="2">
      <t>バンゴウ</t>
    </rPh>
    <phoneticPr fontId="2"/>
  </si>
  <si>
    <t>名称</t>
    <rPh sb="0" eb="2">
      <t>メイショウ</t>
    </rPh>
    <phoneticPr fontId="2"/>
  </si>
  <si>
    <t>所在地</t>
    <rPh sb="0" eb="3">
      <t>ショザイチ</t>
    </rPh>
    <phoneticPr fontId="2"/>
  </si>
  <si>
    <t>【委託予定事業者】</t>
    <rPh sb="1" eb="3">
      <t>イタク</t>
    </rPh>
    <rPh sb="3" eb="5">
      <t>ヨテイ</t>
    </rPh>
    <rPh sb="5" eb="8">
      <t>ジギョウシャ</t>
    </rPh>
    <phoneticPr fontId="2"/>
  </si>
  <si>
    <t>１　屋内階段
２　屋外階段</t>
    <phoneticPr fontId="2"/>
  </si>
  <si>
    <t>常用</t>
    <rPh sb="0" eb="2">
      <t>ジョウヨウ</t>
    </rPh>
    <phoneticPr fontId="2"/>
  </si>
  <si>
    <t>避難用</t>
    <rPh sb="0" eb="3">
      <t>ヒナンヨウ</t>
    </rPh>
    <phoneticPr fontId="2"/>
  </si>
  <si>
    <t>４階
以上</t>
    <rPh sb="1" eb="2">
      <t>カイ</t>
    </rPh>
    <rPh sb="3" eb="5">
      <t>イジョウ</t>
    </rPh>
    <phoneticPr fontId="2"/>
  </si>
  <si>
    <t xml:space="preserve">　非常警報器具又は非常警報設備及び消防機関へ火災を通報する設備が設けられていること。  </t>
    <phoneticPr fontId="2"/>
  </si>
  <si>
    <t>配置基準</t>
    <rPh sb="0" eb="2">
      <t>ハイチ</t>
    </rPh>
    <rPh sb="2" eb="4">
      <t>キジュン</t>
    </rPh>
    <phoneticPr fontId="15"/>
  </si>
  <si>
    <t>計</t>
    <phoneticPr fontId="2"/>
  </si>
  <si>
    <t>（人）</t>
    <rPh sb="1" eb="2">
      <t>ニン</t>
    </rPh>
    <phoneticPr fontId="15"/>
  </si>
  <si>
    <t>０歳児</t>
  </si>
  <si>
    <r>
      <t>3</t>
    </r>
    <r>
      <rPr>
        <sz val="11"/>
        <rFont val="ＭＳ Ｐゴシック"/>
        <family val="3"/>
        <charset val="128"/>
      </rPr>
      <t>:1</t>
    </r>
    <phoneticPr fontId="15"/>
  </si>
  <si>
    <r>
      <t>6</t>
    </r>
    <r>
      <rPr>
        <sz val="11"/>
        <rFont val="ＭＳ Ｐゴシック"/>
        <family val="3"/>
        <charset val="128"/>
      </rPr>
      <t>:1</t>
    </r>
    <phoneticPr fontId="15"/>
  </si>
  <si>
    <t>２歳児</t>
  </si>
  <si>
    <t xml:space="preserve"> 計</t>
    <phoneticPr fontId="15"/>
  </si>
  <si>
    <t>＝必要な職員数（小数点1位を四捨五入）</t>
    <rPh sb="1" eb="3">
      <t>ヒツヨウ</t>
    </rPh>
    <rPh sb="4" eb="7">
      <t>ショクインスウ</t>
    </rPh>
    <rPh sb="8" eb="11">
      <t>ショウスウテン</t>
    </rPh>
    <rPh sb="12" eb="13">
      <t>イ</t>
    </rPh>
    <rPh sb="14" eb="18">
      <t>シシャゴニュウ</t>
    </rPh>
    <phoneticPr fontId="15"/>
  </si>
  <si>
    <t>面積(㎡)</t>
    <rPh sb="0" eb="2">
      <t>メンセキ</t>
    </rPh>
    <phoneticPr fontId="15"/>
  </si>
  <si>
    <t>保育を必要(2号・3号)</t>
    <rPh sb="0" eb="2">
      <t>ホイク</t>
    </rPh>
    <rPh sb="3" eb="5">
      <t>ヒツヨウ</t>
    </rPh>
    <rPh sb="7" eb="8">
      <t>ゴウ</t>
    </rPh>
    <rPh sb="10" eb="11">
      <t>ゴウ</t>
    </rPh>
    <phoneticPr fontId="2"/>
  </si>
  <si>
    <t>区分</t>
    <phoneticPr fontId="2"/>
  </si>
  <si>
    <t>計</t>
    <phoneticPr fontId="2"/>
  </si>
  <si>
    <t>(必要な数)</t>
    <rPh sb="1" eb="3">
      <t>ヒツヨウ</t>
    </rPh>
    <phoneticPr fontId="2"/>
  </si>
  <si>
    <t>（人）</t>
    <rPh sb="1" eb="2">
      <t>１４２７　</t>
    </rPh>
    <phoneticPr fontId="15"/>
  </si>
  <si>
    <t>(必要な面積)</t>
    <rPh sb="1" eb="3">
      <t>ヒツヨウ</t>
    </rPh>
    <rPh sb="4" eb="6">
      <t>メンセキ</t>
    </rPh>
    <phoneticPr fontId="2"/>
  </si>
  <si>
    <t>（㎡）</t>
    <phoneticPr fontId="15"/>
  </si>
  <si>
    <t>１歳児</t>
    <phoneticPr fontId="2"/>
  </si>
  <si>
    <t>・ほふくしない2歳未満児
・ほふくする2歳未満児</t>
    <rPh sb="8" eb="11">
      <t>サイミマン</t>
    </rPh>
    <rPh sb="11" eb="12">
      <t>ジ</t>
    </rPh>
    <rPh sb="20" eb="21">
      <t>サイ</t>
    </rPh>
    <rPh sb="21" eb="23">
      <t>ミマン</t>
    </rPh>
    <rPh sb="23" eb="24">
      <t>ジ</t>
    </rPh>
    <phoneticPr fontId="2"/>
  </si>
  <si>
    <t>（人）</t>
    <phoneticPr fontId="2"/>
  </si>
  <si>
    <t>設備</t>
    <phoneticPr fontId="2"/>
  </si>
  <si>
    <t xml:space="preserve">
区分</t>
    <rPh sb="1" eb="3">
      <t>クブン</t>
    </rPh>
    <phoneticPr fontId="2"/>
  </si>
  <si>
    <t>人数</t>
    <rPh sb="0" eb="2">
      <t>ニンズウ</t>
    </rPh>
    <phoneticPr fontId="2"/>
  </si>
  <si>
    <t>３歳未満児数に応じた面積</t>
    <rPh sb="1" eb="4">
      <t>サイミマン</t>
    </rPh>
    <rPh sb="4" eb="5">
      <t>ジ</t>
    </rPh>
    <rPh sb="5" eb="6">
      <t>スウ</t>
    </rPh>
    <rPh sb="7" eb="8">
      <t>オウ</t>
    </rPh>
    <rPh sb="10" eb="12">
      <t>メンセキ</t>
    </rPh>
    <phoneticPr fontId="2"/>
  </si>
  <si>
    <t>満３歳以上</t>
    <phoneticPr fontId="2"/>
  </si>
  <si>
    <t>２階に設ける場合</t>
    <rPh sb="1" eb="2">
      <t>カイ</t>
    </rPh>
    <rPh sb="3" eb="4">
      <t>モウ</t>
    </rPh>
    <rPh sb="6" eb="8">
      <t>バアイ</t>
    </rPh>
    <phoneticPr fontId="2"/>
  </si>
  <si>
    <t>３階以上に設ける場合</t>
    <rPh sb="1" eb="4">
      <t>カイイジョウ</t>
    </rPh>
    <rPh sb="2" eb="4">
      <t>イジョウ</t>
    </rPh>
    <rPh sb="5" eb="6">
      <t>モウ</t>
    </rPh>
    <rPh sb="8" eb="10">
      <t>バアイ</t>
    </rPh>
    <phoneticPr fontId="2"/>
  </si>
  <si>
    <t>幼稚園特例適用時は、適用無し</t>
    <rPh sb="10" eb="12">
      <t>テキヨウ</t>
    </rPh>
    <rPh sb="12" eb="13">
      <t>ナ</t>
    </rPh>
    <phoneticPr fontId="2"/>
  </si>
  <si>
    <t>２階</t>
    <rPh sb="1" eb="2">
      <t>カイ</t>
    </rPh>
    <phoneticPr fontId="2"/>
  </si>
  <si>
    <t>３階</t>
    <rPh sb="1" eb="2">
      <t>カイ</t>
    </rPh>
    <phoneticPr fontId="2"/>
  </si>
  <si>
    <t>１　建築基準法施行令第１２３条第１項各号又は同条第３項各号に規定する構造の屋内階段
２　建築基準法施行令第１２３条第２項各号に規定する構造の屋外階段</t>
    <phoneticPr fontId="2"/>
  </si>
  <si>
    <t>　壁及び天井の室内に面する部分の仕上げを不燃材料でしていること。</t>
    <phoneticPr fontId="2"/>
  </si>
  <si>
    <t xml:space="preserve">　カーテン、敷物、建具等で可燃性のものについて防炎処理が施されていること。 </t>
    <phoneticPr fontId="2"/>
  </si>
  <si>
    <t>必要な職員数</t>
    <phoneticPr fontId="2"/>
  </si>
  <si>
    <t>１　建築基準法施行令第１２３条第１項各号又は同条第３項各号に規定する構造の屋内階段
２　屋外階段</t>
    <phoneticPr fontId="2"/>
  </si>
  <si>
    <t>確認欄</t>
    <rPh sb="0" eb="2">
      <t>カクニン</t>
    </rPh>
    <rPh sb="2" eb="3">
      <t>ラン</t>
    </rPh>
    <phoneticPr fontId="2"/>
  </si>
  <si>
    <t>確認欄</t>
    <rPh sb="0" eb="2">
      <t>カクニン</t>
    </rPh>
    <rPh sb="2" eb="3">
      <t>３８０６　</t>
    </rPh>
    <phoneticPr fontId="2"/>
  </si>
  <si>
    <t>　保育室等が設けられている次の表の左欄に掲げる階に応じ、同表の中欄に掲げる区分ごとに、それぞれ同表の右欄に掲げる設備が１以上設けられていること。</t>
    <phoneticPr fontId="2"/>
  </si>
  <si>
    <t>２歳未満の数チェック</t>
    <rPh sb="1" eb="2">
      <t>サイ</t>
    </rPh>
    <rPh sb="2" eb="4">
      <t>ミマン</t>
    </rPh>
    <rPh sb="5" eb="6">
      <t>カズ</t>
    </rPh>
    <phoneticPr fontId="2"/>
  </si>
  <si>
    <t xml:space="preserve"> </t>
    <phoneticPr fontId="2"/>
  </si>
  <si>
    <t>０歳児</t>
    <phoneticPr fontId="2"/>
  </si>
  <si>
    <t>定員</t>
    <rPh sb="0" eb="2">
      <t>テイイン</t>
    </rPh>
    <phoneticPr fontId="2"/>
  </si>
  <si>
    <t>職員配置</t>
    <rPh sb="0" eb="2">
      <t>ショクイン</t>
    </rPh>
    <rPh sb="2" eb="4">
      <t>ハイチ</t>
    </rPh>
    <phoneticPr fontId="15"/>
  </si>
  <si>
    <t>屋外遊戯場</t>
    <rPh sb="0" eb="2">
      <t>オクガイ</t>
    </rPh>
    <rPh sb="2" eb="5">
      <t>ユウギジョウ</t>
    </rPh>
    <phoneticPr fontId="2"/>
  </si>
  <si>
    <t>保育士</t>
    <rPh sb="0" eb="3">
      <t>ホイクシ</t>
    </rPh>
    <phoneticPr fontId="2"/>
  </si>
  <si>
    <t>保育士
（人）</t>
    <rPh sb="0" eb="3">
      <t>ホイクシ</t>
    </rPh>
    <phoneticPr fontId="2"/>
  </si>
  <si>
    <t>（参考）</t>
    <phoneticPr fontId="2"/>
  </si>
  <si>
    <t>試算定員</t>
    <rPh sb="0" eb="2">
      <t>シサン</t>
    </rPh>
    <rPh sb="2" eb="4">
      <t>テイイン</t>
    </rPh>
    <phoneticPr fontId="2"/>
  </si>
  <si>
    <t>室数(室)等</t>
    <rPh sb="0" eb="2">
      <t>シツスウ</t>
    </rPh>
    <rPh sb="3" eb="4">
      <t>シツ</t>
    </rPh>
    <rPh sb="5" eb="6">
      <t>トウ</t>
    </rPh>
    <phoneticPr fontId="15"/>
  </si>
  <si>
    <t>　食を通じた乳幼児の健全育成を図る観点から、乳幼児の発育及び発達の過程に応じて食に関し配慮すべき事項を定めた食育に関する計画に基づき食事を提供するよう努めること。</t>
    <rPh sb="6" eb="9">
      <t>ニュウヨウジ</t>
    </rPh>
    <phoneticPr fontId="2"/>
  </si>
  <si>
    <t>乳児室①</t>
    <rPh sb="0" eb="2">
      <t>ニュウジ</t>
    </rPh>
    <rPh sb="2" eb="3">
      <t>シツ</t>
    </rPh>
    <phoneticPr fontId="2"/>
  </si>
  <si>
    <t>ほふく室②</t>
    <rPh sb="3" eb="4">
      <t>シツ</t>
    </rPh>
    <phoneticPr fontId="2"/>
  </si>
  <si>
    <t>保育室③</t>
    <rPh sb="0" eb="3">
      <t>ホイクシツ</t>
    </rPh>
    <phoneticPr fontId="2"/>
  </si>
  <si>
    <t>内法面積(㎡)</t>
    <rPh sb="0" eb="2">
      <t>ウチノリ</t>
    </rPh>
    <rPh sb="2" eb="4">
      <t>メンセキ</t>
    </rPh>
    <phoneticPr fontId="2"/>
  </si>
  <si>
    <t>遊戯室④</t>
    <rPh sb="0" eb="3">
      <t>ユウギシツ</t>
    </rPh>
    <phoneticPr fontId="2"/>
  </si>
  <si>
    <t>便所⑤</t>
    <rPh sb="0" eb="2">
      <t>ベンジョ</t>
    </rPh>
    <phoneticPr fontId="2"/>
  </si>
  <si>
    <t>医務室⑥</t>
    <rPh sb="0" eb="3">
      <t>イムシツ</t>
    </rPh>
    <phoneticPr fontId="2"/>
  </si>
  <si>
    <t>食事外部搬入※2</t>
    <rPh sb="0" eb="2">
      <t>ショクジ</t>
    </rPh>
    <rPh sb="2" eb="4">
      <t>ガイブ</t>
    </rPh>
    <rPh sb="4" eb="6">
      <t>ハンニュウ</t>
    </rPh>
    <phoneticPr fontId="2"/>
  </si>
  <si>
    <t>2</t>
    <phoneticPr fontId="2"/>
  </si>
  <si>
    <t>4</t>
    <phoneticPr fontId="2"/>
  </si>
  <si>
    <t>3</t>
    <phoneticPr fontId="2"/>
  </si>
  <si>
    <t>4</t>
    <phoneticPr fontId="2"/>
  </si>
  <si>
    <t>5</t>
    <phoneticPr fontId="2"/>
  </si>
  <si>
    <t>3</t>
    <phoneticPr fontId="2"/>
  </si>
  <si>
    <t>ア</t>
    <phoneticPr fontId="2"/>
  </si>
  <si>
    <t>イ</t>
    <phoneticPr fontId="2"/>
  </si>
  <si>
    <t>ウ</t>
    <phoneticPr fontId="2"/>
  </si>
  <si>
    <t>エ</t>
    <phoneticPr fontId="2"/>
  </si>
  <si>
    <t>(ア)　スプリンクラー設備その他これに類するもので自動式のものが設けられていること。</t>
    <phoneticPr fontId="2"/>
  </si>
  <si>
    <t>オ</t>
    <phoneticPr fontId="2"/>
  </si>
  <si>
    <t>カ</t>
    <phoneticPr fontId="2"/>
  </si>
  <si>
    <t>キ</t>
    <phoneticPr fontId="2"/>
  </si>
  <si>
    <t>ク</t>
    <phoneticPr fontId="2"/>
  </si>
  <si>
    <t>（補足説明欄）この欄には、特に説明が必要なものがあれば記載してください。</t>
    <phoneticPr fontId="2"/>
  </si>
  <si>
    <t>１　職員配置・屋外遊戯場・設備</t>
    <rPh sb="2" eb="4">
      <t>ショクイン</t>
    </rPh>
    <rPh sb="4" eb="6">
      <t>ハイチ</t>
    </rPh>
    <phoneticPr fontId="2"/>
  </si>
  <si>
    <t>試算
保育士
（人）</t>
    <rPh sb="0" eb="2">
      <t>シサン</t>
    </rPh>
    <rPh sb="3" eb="6">
      <t>ホイクシ</t>
    </rPh>
    <phoneticPr fontId="2"/>
  </si>
  <si>
    <t>試算定員
（人）</t>
    <rPh sb="0" eb="2">
      <t>シサン</t>
    </rPh>
    <rPh sb="2" eb="4">
      <t>テイイン</t>
    </rPh>
    <phoneticPr fontId="2"/>
  </si>
  <si>
    <t>屋外遊戯場
（㎡）</t>
    <phoneticPr fontId="2"/>
  </si>
  <si>
    <t>（適否）</t>
    <rPh sb="1" eb="3">
      <t>テキヒ</t>
    </rPh>
    <phoneticPr fontId="2"/>
  </si>
  <si>
    <t>1</t>
    <phoneticPr fontId="2"/>
  </si>
  <si>
    <t>屋外遊戯場
（㎡）</t>
    <phoneticPr fontId="2"/>
  </si>
  <si>
    <t>2</t>
    <phoneticPr fontId="2"/>
  </si>
  <si>
    <t>1 乳児室(○○組)</t>
    <rPh sb="2" eb="4">
      <t>ニュウジ</t>
    </rPh>
    <rPh sb="4" eb="5">
      <t>シツ</t>
    </rPh>
    <rPh sb="8" eb="9">
      <t>クミ</t>
    </rPh>
    <phoneticPr fontId="2"/>
  </si>
  <si>
    <t>1 ほふく室(○○組)</t>
    <rPh sb="5" eb="6">
      <t>シツ</t>
    </rPh>
    <phoneticPr fontId="2"/>
  </si>
  <si>
    <r>
      <t>（各室面積）</t>
    </r>
    <r>
      <rPr>
        <sz val="12"/>
        <color indexed="10"/>
        <rFont val="ＭＳ ゴシック"/>
        <family val="3"/>
        <charset val="128"/>
      </rPr>
      <t>図面に各室の用途と内法面積を記載すること。</t>
    </r>
    <rPh sb="1" eb="3">
      <t>カクシツ</t>
    </rPh>
    <rPh sb="3" eb="5">
      <t>メンセキ</t>
    </rPh>
    <rPh sb="6" eb="8">
      <t>ズメン</t>
    </rPh>
    <rPh sb="9" eb="11">
      <t>カクシツ</t>
    </rPh>
    <rPh sb="12" eb="14">
      <t>ヨウト</t>
    </rPh>
    <rPh sb="15" eb="17">
      <t>ウチノリ</t>
    </rPh>
    <rPh sb="17" eb="19">
      <t>メンセキ</t>
    </rPh>
    <rPh sb="20" eb="22">
      <t>キサイ</t>
    </rPh>
    <phoneticPr fontId="2"/>
  </si>
  <si>
    <t>設置階※1</t>
    <rPh sb="0" eb="2">
      <t>セッチ</t>
    </rPh>
    <rPh sb="2" eb="3">
      <t>２４７３　</t>
    </rPh>
    <phoneticPr fontId="2"/>
  </si>
  <si>
    <t>※1 ２階以上に設置→青アのシートを入力</t>
    <rPh sb="11" eb="12">
      <t>アオ</t>
    </rPh>
    <phoneticPr fontId="2"/>
  </si>
  <si>
    <t>※2 食事を外部搬入→青イのシートを入力</t>
    <rPh sb="3" eb="5">
      <t>ショクジ</t>
    </rPh>
    <rPh sb="6" eb="8">
      <t>ガイブ</t>
    </rPh>
    <rPh sb="8" eb="10">
      <t>ハンニュウ</t>
    </rPh>
    <phoneticPr fontId="2"/>
  </si>
  <si>
    <t>ア 乳児室、ほふく室、保育室又は遊戯室（以下「保育室等」という。）を２階以上に設ける場合の要件</t>
    <rPh sb="35" eb="36">
      <t>カイ</t>
    </rPh>
    <rPh sb="36" eb="38">
      <t>イジョウ</t>
    </rPh>
    <rPh sb="39" eb="40">
      <t>モウ</t>
    </rPh>
    <rPh sb="42" eb="44">
      <t>バアイ</t>
    </rPh>
    <rPh sb="45" eb="47">
      <t>ヨウケン</t>
    </rPh>
    <phoneticPr fontId="2"/>
  </si>
  <si>
    <t>（所在地）</t>
    <rPh sb="1" eb="4">
      <t>ショザイチ</t>
    </rPh>
    <phoneticPr fontId="2"/>
  </si>
  <si>
    <t>3.3㎡/人</t>
    <phoneticPr fontId="2"/>
  </si>
  <si>
    <t xml:space="preserve">     3.3㎡/人</t>
    <phoneticPr fontId="2"/>
  </si>
  <si>
    <t>（満２歳以上
満３歳未満）</t>
    <rPh sb="1" eb="2">
      <t>マン</t>
    </rPh>
    <rPh sb="4" eb="6">
      <t>イジョウ</t>
    </rPh>
    <rPh sb="7" eb="8">
      <t>マン</t>
    </rPh>
    <rPh sb="9" eb="10">
      <t>サイ</t>
    </rPh>
    <rPh sb="10" eb="12">
      <t>ミマン</t>
    </rPh>
    <phoneticPr fontId="2"/>
  </si>
  <si>
    <t>（満２歳未満の
  ほふくしない
  子ども）
ア</t>
    <rPh sb="1" eb="2">
      <t>マン</t>
    </rPh>
    <phoneticPr fontId="2"/>
  </si>
  <si>
    <t>（満２歳未満の
　ほふくする
子ども）
イ</t>
    <rPh sb="1" eb="2">
      <t>マン</t>
    </rPh>
    <phoneticPr fontId="2"/>
  </si>
  <si>
    <t>（満３歳以上）</t>
    <rPh sb="1" eb="2">
      <t>マン</t>
    </rPh>
    <phoneticPr fontId="2"/>
  </si>
  <si>
    <t xml:space="preserve"> （満２歳以上）</t>
    <phoneticPr fontId="2"/>
  </si>
  <si>
    <t>屋外遊戯場及び保育室等の必要面積</t>
    <phoneticPr fontId="2"/>
  </si>
  <si>
    <t>屋外遊戯場必要面積（Ｂ）</t>
    <rPh sb="0" eb="2">
      <t>オクガイ</t>
    </rPh>
    <rPh sb="2" eb="4">
      <t>ユウギ</t>
    </rPh>
    <rPh sb="4" eb="5">
      <t>バ</t>
    </rPh>
    <rPh sb="5" eb="7">
      <t>ヒツヨウ</t>
    </rPh>
    <rPh sb="7" eb="9">
      <t>メンセキ</t>
    </rPh>
    <phoneticPr fontId="2"/>
  </si>
  <si>
    <t>（満２歳以上
　満３歳未満）</t>
    <rPh sb="1" eb="2">
      <t>マン</t>
    </rPh>
    <rPh sb="8" eb="9">
      <t>マン</t>
    </rPh>
    <rPh sb="10" eb="11">
      <t>サイ</t>
    </rPh>
    <rPh sb="11" eb="13">
      <t>ミマン</t>
    </rPh>
    <phoneticPr fontId="2"/>
  </si>
  <si>
    <t>必要な職員数</t>
    <phoneticPr fontId="2"/>
  </si>
  <si>
    <t>区分</t>
    <phoneticPr fontId="2"/>
  </si>
  <si>
    <t>計</t>
    <phoneticPr fontId="2"/>
  </si>
  <si>
    <r>
      <t>3</t>
    </r>
    <r>
      <rPr>
        <sz val="11"/>
        <rFont val="ＭＳ Ｐゴシック"/>
        <family val="3"/>
        <charset val="128"/>
      </rPr>
      <t>:1</t>
    </r>
    <phoneticPr fontId="15"/>
  </si>
  <si>
    <t>１歳児</t>
    <phoneticPr fontId="2"/>
  </si>
  <si>
    <r>
      <t>6</t>
    </r>
    <r>
      <rPr>
        <sz val="11"/>
        <rFont val="ＭＳ Ｐゴシック"/>
        <family val="3"/>
        <charset val="128"/>
      </rPr>
      <t>:1</t>
    </r>
    <phoneticPr fontId="15"/>
  </si>
  <si>
    <t xml:space="preserve"> 計</t>
    <phoneticPr fontId="15"/>
  </si>
  <si>
    <t>基　準　面　積</t>
    <phoneticPr fontId="2"/>
  </si>
  <si>
    <t>満３歳以上</t>
    <phoneticPr fontId="2"/>
  </si>
  <si>
    <t xml:space="preserve"> 乳児室</t>
    <phoneticPr fontId="2"/>
  </si>
  <si>
    <t>保育室又は遊戯室</t>
    <phoneticPr fontId="2"/>
  </si>
  <si>
    <t>人数（イ）
×3.3</t>
    <phoneticPr fontId="2"/>
  </si>
  <si>
    <t xml:space="preserve"> ⑤（②×1.98）</t>
    <phoneticPr fontId="2"/>
  </si>
  <si>
    <t xml:space="preserve"> ⑬　　　　㎡</t>
    <phoneticPr fontId="2"/>
  </si>
  <si>
    <t xml:space="preserve"> ⑭　　　　㎡</t>
    <phoneticPr fontId="2"/>
  </si>
  <si>
    <t xml:space="preserve"> ⑮　　　　㎡ </t>
    <phoneticPr fontId="2"/>
  </si>
  <si>
    <t>　　</t>
    <phoneticPr fontId="2"/>
  </si>
  <si>
    <t>（Ｂ）〔⑰〕</t>
    <phoneticPr fontId="2"/>
  </si>
  <si>
    <t>（Ｃ）〔⑬〕</t>
    <phoneticPr fontId="2"/>
  </si>
  <si>
    <t>（Ｄ）〔⑭〕</t>
    <phoneticPr fontId="2"/>
  </si>
  <si>
    <t>（Ｅ）〔⑮+⑯〕</t>
    <phoneticPr fontId="2"/>
  </si>
  <si>
    <t>屋外遊戯場及び保育室等の必要面積</t>
    <phoneticPr fontId="2"/>
  </si>
  <si>
    <t>現施設類型</t>
  </si>
  <si>
    <t>現施設名称</t>
  </si>
  <si>
    <t>設置目的</t>
  </si>
  <si>
    <t xml:space="preserve"> ⑦ </t>
    <phoneticPr fontId="2"/>
  </si>
  <si>
    <t>(②×3.3)</t>
    <phoneticPr fontId="2"/>
  </si>
  <si>
    <t>⑩</t>
    <phoneticPr fontId="2"/>
  </si>
  <si>
    <t>㎡</t>
    <phoneticPr fontId="2"/>
  </si>
  <si>
    <t xml:space="preserve"> ⑧</t>
    <phoneticPr fontId="2"/>
  </si>
  <si>
    <t>(③×3.3)</t>
    <phoneticPr fontId="2"/>
  </si>
  <si>
    <t>⑪</t>
  </si>
  <si>
    <t xml:space="preserve"> ⑨</t>
    <phoneticPr fontId="2"/>
  </si>
  <si>
    <r>
      <t xml:space="preserve"> ⑰（</t>
    </r>
    <r>
      <rPr>
        <sz val="12"/>
        <color indexed="10"/>
        <rFont val="ＭＳ ゴシック"/>
        <family val="3"/>
        <charset val="128"/>
      </rPr>
      <t>⑦</t>
    </r>
    <r>
      <rPr>
        <sz val="12"/>
        <rFont val="ＭＳ ゴシック"/>
        <family val="3"/>
        <charset val="128"/>
      </rPr>
      <t>+</t>
    </r>
    <r>
      <rPr>
        <sz val="12"/>
        <color indexed="10"/>
        <rFont val="ＭＳ ゴシック"/>
        <family val="3"/>
        <charset val="128"/>
      </rPr>
      <t>⑧</t>
    </r>
    <r>
      <rPr>
        <sz val="12"/>
        <rFont val="ＭＳ ゴシック"/>
        <family val="3"/>
        <charset val="128"/>
      </rPr>
      <t>）　　　</t>
    </r>
    <phoneticPr fontId="2"/>
  </si>
  <si>
    <t>2 中庭</t>
    <rPh sb="2" eb="3">
      <t>ナカ</t>
    </rPh>
    <rPh sb="3" eb="4">
      <t>ニワ</t>
    </rPh>
    <phoneticPr fontId="2"/>
  </si>
  <si>
    <t>4</t>
    <phoneticPr fontId="2"/>
  </si>
  <si>
    <r>
      <t xml:space="preserve">(各園庭面積)(㎡) </t>
    </r>
    <r>
      <rPr>
        <sz val="9"/>
        <color indexed="10"/>
        <rFont val="ＭＳ ゴシック"/>
        <family val="3"/>
        <charset val="128"/>
      </rPr>
      <t>図面に範囲と面積を記載すること。</t>
    </r>
    <rPh sb="1" eb="2">
      <t>１９７８　</t>
    </rPh>
    <rPh sb="2" eb="3">
      <t>２０１７　</t>
    </rPh>
    <rPh sb="3" eb="4">
      <t>２２７２　</t>
    </rPh>
    <rPh sb="4" eb="6">
      <t>メンセキ</t>
    </rPh>
    <rPh sb="11" eb="13">
      <t>ズメン</t>
    </rPh>
    <rPh sb="14" eb="16">
      <t>ハンイ</t>
    </rPh>
    <rPh sb="17" eb="19">
      <t>メンセキ</t>
    </rPh>
    <rPh sb="20" eb="22">
      <t>キサイ</t>
    </rPh>
    <phoneticPr fontId="2"/>
  </si>
  <si>
    <t>1 遊戯場</t>
    <rPh sb="2" eb="5">
      <t>ユウギジョウ</t>
    </rPh>
    <phoneticPr fontId="2"/>
  </si>
  <si>
    <t>非常勤</t>
    <rPh sb="0" eb="3">
      <t>ヒジョウキン</t>
    </rPh>
    <phoneticPr fontId="15"/>
  </si>
  <si>
    <t>●●歯科</t>
    <rPh sb="2" eb="4">
      <t>シカ</t>
    </rPh>
    <phoneticPr fontId="2"/>
  </si>
  <si>
    <t>歯科医師</t>
    <rPh sb="0" eb="4">
      <t>シカイシ</t>
    </rPh>
    <phoneticPr fontId="2"/>
  </si>
  <si>
    <t>●●　●●</t>
    <phoneticPr fontId="15"/>
  </si>
  <si>
    <t>□□医院</t>
    <rPh sb="2" eb="4">
      <t>イイン</t>
    </rPh>
    <phoneticPr fontId="2"/>
  </si>
  <si>
    <t>医師</t>
    <rPh sb="0" eb="2">
      <t>イシ</t>
    </rPh>
    <phoneticPr fontId="2"/>
  </si>
  <si>
    <t>□□　□□</t>
    <phoneticPr fontId="15"/>
  </si>
  <si>
    <t>栄養士登録
S59.4.13</t>
    <rPh sb="0" eb="3">
      <t>エイヨウシ</t>
    </rPh>
    <rPh sb="3" eb="5">
      <t>トウロク</t>
    </rPh>
    <phoneticPr fontId="2"/>
  </si>
  <si>
    <t>非常勤</t>
    <rPh sb="0" eb="1">
      <t>ヒ</t>
    </rPh>
    <rPh sb="1" eb="3">
      <t>ジョウキン</t>
    </rPh>
    <phoneticPr fontId="15"/>
  </si>
  <si>
    <t>△△　△△</t>
    <phoneticPr fontId="15"/>
  </si>
  <si>
    <t>調理員</t>
    <rPh sb="0" eb="3">
      <t>チョウリイン</t>
    </rPh>
    <phoneticPr fontId="15"/>
  </si>
  <si>
    <t>常勤</t>
    <rPh sb="0" eb="2">
      <t>ジョウキン</t>
    </rPh>
    <phoneticPr fontId="15"/>
  </si>
  <si>
    <t>小学校教諭1種
S55.3.15</t>
    <rPh sb="0" eb="3">
      <t>ショウガッコウ</t>
    </rPh>
    <rPh sb="3" eb="5">
      <t>キョウユ</t>
    </rPh>
    <rPh sb="6" eb="7">
      <t>シュ</t>
    </rPh>
    <phoneticPr fontId="2"/>
  </si>
  <si>
    <t>○○　○○</t>
    <phoneticPr fontId="15"/>
  </si>
  <si>
    <t>摘要</t>
    <rPh sb="0" eb="2">
      <t>テキヨウ</t>
    </rPh>
    <phoneticPr fontId="15"/>
  </si>
  <si>
    <t>その他資格
取得年月日</t>
    <rPh sb="2" eb="3">
      <t>タ</t>
    </rPh>
    <rPh sb="3" eb="5">
      <t>シカク</t>
    </rPh>
    <rPh sb="6" eb="8">
      <t>シュトク</t>
    </rPh>
    <rPh sb="8" eb="11">
      <t>ネンガッピ</t>
    </rPh>
    <phoneticPr fontId="2"/>
  </si>
  <si>
    <t>保育士登録
年月日</t>
    <rPh sb="0" eb="3">
      <t>ホイクシ</t>
    </rPh>
    <rPh sb="3" eb="5">
      <t>トウロク</t>
    </rPh>
    <rPh sb="6" eb="9">
      <t>ネンガッピ</t>
    </rPh>
    <phoneticPr fontId="15"/>
  </si>
  <si>
    <t>採用(予定)
年月日</t>
    <phoneticPr fontId="2"/>
  </si>
  <si>
    <t>勤務形態</t>
    <rPh sb="0" eb="2">
      <t>キンム</t>
    </rPh>
    <rPh sb="2" eb="4">
      <t>ケイタイ</t>
    </rPh>
    <phoneticPr fontId="15"/>
  </si>
  <si>
    <t>氏名</t>
    <rPh sb="0" eb="2">
      <t>シメイ</t>
    </rPh>
    <phoneticPr fontId="15"/>
  </si>
  <si>
    <t>職員</t>
    <rPh sb="0" eb="2">
      <t>ショクイン</t>
    </rPh>
    <phoneticPr fontId="15"/>
  </si>
  <si>
    <t>番号</t>
    <rPh sb="0" eb="2">
      <t>バンゴウ</t>
    </rPh>
    <phoneticPr fontId="15"/>
  </si>
  <si>
    <t>記載例）</t>
    <rPh sb="0" eb="2">
      <t>キサイ</t>
    </rPh>
    <rPh sb="2" eb="3">
      <t>レイ</t>
    </rPh>
    <phoneticPr fontId="15"/>
  </si>
  <si>
    <t>　等を記載する。</t>
    <rPh sb="3" eb="5">
      <t>キサイ</t>
    </rPh>
    <phoneticPr fontId="2"/>
  </si>
  <si>
    <t>１「職員」には、</t>
    <rPh sb="2" eb="4">
      <t>ショクイン</t>
    </rPh>
    <phoneticPr fontId="15"/>
  </si>
  <si>
    <t>主任保育士</t>
  </si>
  <si>
    <t>嘱託医</t>
    <phoneticPr fontId="2"/>
  </si>
  <si>
    <t>嘱託医</t>
    <phoneticPr fontId="15"/>
  </si>
  <si>
    <t>嘱託歯科医</t>
    <phoneticPr fontId="2"/>
  </si>
  <si>
    <t>嘱託歯科医</t>
    <phoneticPr fontId="15"/>
  </si>
  <si>
    <t>保育士</t>
    <phoneticPr fontId="2"/>
  </si>
  <si>
    <t>保育士</t>
    <rPh sb="0" eb="3">
      <t>ホイクシ</t>
    </rPh>
    <phoneticPr fontId="15"/>
  </si>
  <si>
    <t>　【任意】主任保育士、栄養士、事務職員</t>
    <rPh sb="5" eb="7">
      <t>シュニン</t>
    </rPh>
    <rPh sb="9" eb="10">
      <t>シ</t>
    </rPh>
    <rPh sb="13" eb="14">
      <t>シ</t>
    </rPh>
    <rPh sb="15" eb="18">
      <t>ジムショク</t>
    </rPh>
    <phoneticPr fontId="2"/>
  </si>
  <si>
    <t>　保育士、栄養士、調理師、医師、歯科医師等の名称とその取得年月日を記載する。</t>
    <rPh sb="1" eb="4">
      <t>ホイクシ</t>
    </rPh>
    <phoneticPr fontId="15"/>
  </si>
  <si>
    <t>正規</t>
    <rPh sb="0" eb="2">
      <t>セイキ</t>
    </rPh>
    <phoneticPr fontId="2"/>
  </si>
  <si>
    <t>非正規</t>
    <rPh sb="0" eb="3">
      <t>ヒセイキ</t>
    </rPh>
    <phoneticPr fontId="2"/>
  </si>
  <si>
    <t>４「その他の資格取得年月日」には、</t>
    <rPh sb="4" eb="5">
      <t>タ</t>
    </rPh>
    <rPh sb="6" eb="8">
      <t>シカク</t>
    </rPh>
    <phoneticPr fontId="15"/>
  </si>
  <si>
    <t>５「摘要」には、</t>
    <rPh sb="2" eb="4">
      <t>テキヨウ</t>
    </rPh>
    <phoneticPr fontId="15"/>
  </si>
  <si>
    <t>２「勤務形態」は、</t>
    <rPh sb="2" eb="4">
      <t>キンム</t>
    </rPh>
    <rPh sb="4" eb="6">
      <t>ケイタイ</t>
    </rPh>
    <phoneticPr fontId="15"/>
  </si>
  <si>
    <t>３「雇用形態」は、</t>
    <rPh sb="2" eb="4">
      <t>コヨウ</t>
    </rPh>
    <rPh sb="4" eb="6">
      <t>ケイタイ</t>
    </rPh>
    <phoneticPr fontId="15"/>
  </si>
  <si>
    <t>雇用形態</t>
    <rPh sb="0" eb="2">
      <t>コヨウ</t>
    </rPh>
    <rPh sb="2" eb="4">
      <t>ケイタイ</t>
    </rPh>
    <phoneticPr fontId="2"/>
  </si>
  <si>
    <t>　常勤または非常勤を選択する（就業規則で定める所定労働時間で勤務する場合、「常勤」を選択。それ以外は「非常勤」を選択。）。</t>
    <rPh sb="1" eb="3">
      <t>ジョウキン</t>
    </rPh>
    <rPh sb="6" eb="9">
      <t>ヒジョウキン</t>
    </rPh>
    <rPh sb="10" eb="12">
      <t>センタク</t>
    </rPh>
    <rPh sb="15" eb="17">
      <t>シュウギョウ</t>
    </rPh>
    <rPh sb="17" eb="19">
      <t>キソク</t>
    </rPh>
    <rPh sb="20" eb="21">
      <t>サダ</t>
    </rPh>
    <rPh sb="23" eb="25">
      <t>ショテイ</t>
    </rPh>
    <rPh sb="25" eb="27">
      <t>ロウドウ</t>
    </rPh>
    <rPh sb="27" eb="29">
      <t>ジカン</t>
    </rPh>
    <rPh sb="30" eb="32">
      <t>キンム</t>
    </rPh>
    <rPh sb="34" eb="36">
      <t>バアイ</t>
    </rPh>
    <rPh sb="38" eb="40">
      <t>ジョウキン</t>
    </rPh>
    <rPh sb="42" eb="44">
      <t>センタク</t>
    </rPh>
    <rPh sb="47" eb="49">
      <t>イガイ</t>
    </rPh>
    <rPh sb="51" eb="54">
      <t>ヒジョウキン</t>
    </rPh>
    <rPh sb="56" eb="58">
      <t>センタク</t>
    </rPh>
    <phoneticPr fontId="15"/>
  </si>
  <si>
    <t>・乳児室
・ほふく室
・保育室</t>
    <rPh sb="1" eb="3">
      <t>ニュウジ</t>
    </rPh>
    <rPh sb="3" eb="4">
      <t>シツ</t>
    </rPh>
    <rPh sb="9" eb="10">
      <t>１９７６　</t>
    </rPh>
    <rPh sb="12" eb="15">
      <t>ホイクシツ</t>
    </rPh>
    <phoneticPr fontId="2"/>
  </si>
  <si>
    <t>・乳児室
・ほふく室
・保育室(㎡）</t>
    <rPh sb="1" eb="3">
      <t>ニュウジ</t>
    </rPh>
    <rPh sb="3" eb="4">
      <t>シツ</t>
    </rPh>
    <rPh sb="9" eb="10">
      <t>１９７６　</t>
    </rPh>
    <rPh sb="12" eb="15">
      <t>ホイクシツ</t>
    </rPh>
    <phoneticPr fontId="2"/>
  </si>
  <si>
    <t>受入可能人数</t>
    <rPh sb="0" eb="2">
      <t>ウケイレ</t>
    </rPh>
    <rPh sb="2" eb="4">
      <t>カノウ</t>
    </rPh>
    <rPh sb="4" eb="6">
      <t>ニンズウ</t>
    </rPh>
    <phoneticPr fontId="2"/>
  </si>
  <si>
    <t>備考</t>
    <rPh sb="0" eb="2">
      <t>ビコウ</t>
    </rPh>
    <phoneticPr fontId="2"/>
  </si>
  <si>
    <t>1 2歳児保育室(○○組)</t>
  </si>
  <si>
    <t>2 2歳児保育室(○○組)</t>
    <phoneticPr fontId="2"/>
  </si>
  <si>
    <t>3 2歳児保育室(○○組)</t>
    <phoneticPr fontId="2"/>
  </si>
  <si>
    <t>遊戯室は</t>
    <rPh sb="0" eb="3">
      <t>ユウギシツ</t>
    </rPh>
    <phoneticPr fontId="2"/>
  </si>
  <si>
    <t>専用部分のみ記入。
※保育室との兼用部分は保育室として算入。</t>
    <rPh sb="0" eb="2">
      <t>センヨウ</t>
    </rPh>
    <rPh sb="2" eb="4">
      <t>ブブン</t>
    </rPh>
    <rPh sb="6" eb="8">
      <t>キニュウ</t>
    </rPh>
    <rPh sb="11" eb="14">
      <t>ホイクシツ</t>
    </rPh>
    <rPh sb="16" eb="18">
      <t>ケンヨウ</t>
    </rPh>
    <rPh sb="18" eb="20">
      <t>ブブン</t>
    </rPh>
    <rPh sb="21" eb="24">
      <t>ホイクシツ</t>
    </rPh>
    <rPh sb="27" eb="29">
      <t>サンニュウ</t>
    </rPh>
    <phoneticPr fontId="2"/>
  </si>
  <si>
    <t>※異年齢児保育などの場合の保育室面積について
年齢ごとで必要面積を満たすように按分し、該当する欄に記入する。</t>
    <rPh sb="1" eb="2">
      <t>イ</t>
    </rPh>
    <rPh sb="2" eb="4">
      <t>ネンレイ</t>
    </rPh>
    <rPh sb="4" eb="5">
      <t>ジ</t>
    </rPh>
    <rPh sb="5" eb="7">
      <t>ホイク</t>
    </rPh>
    <rPh sb="10" eb="12">
      <t>バアイ</t>
    </rPh>
    <rPh sb="13" eb="16">
      <t>ホイクシツ</t>
    </rPh>
    <rPh sb="16" eb="18">
      <t>メンセキ</t>
    </rPh>
    <rPh sb="43" eb="45">
      <t>ガイトウ</t>
    </rPh>
    <rPh sb="47" eb="48">
      <t>ラン</t>
    </rPh>
    <rPh sb="49" eb="51">
      <t>キニュウ</t>
    </rPh>
    <phoneticPr fontId="2"/>
  </si>
  <si>
    <t>1、2歳児×1/6（※）　＋ 乳児数×1/3（※）</t>
    <phoneticPr fontId="2"/>
  </si>
  <si>
    <t>　利用乳幼児の年齢及び発達の段階並びに健康状態に応じた食事の提供、アレルギー、アトピー等への配慮、必要な栄養素量の給与等、利用乳幼児の食事の内容、回数及び時機に適切に応じることができること。</t>
    <rPh sb="1" eb="3">
      <t>リヨウ</t>
    </rPh>
    <rPh sb="3" eb="6">
      <t>ニュウヨウジ</t>
    </rPh>
    <rPh sb="7" eb="9">
      <t>ネンレイ</t>
    </rPh>
    <rPh sb="9" eb="10">
      <t>オヨ</t>
    </rPh>
    <rPh sb="11" eb="13">
      <t>ハッタツ</t>
    </rPh>
    <rPh sb="14" eb="16">
      <t>ダンカイ</t>
    </rPh>
    <rPh sb="16" eb="17">
      <t>ナラ</t>
    </rPh>
    <rPh sb="19" eb="21">
      <t>ケンコウ</t>
    </rPh>
    <rPh sb="21" eb="23">
      <t>ジョウタイ</t>
    </rPh>
    <rPh sb="24" eb="25">
      <t>オウ</t>
    </rPh>
    <rPh sb="27" eb="29">
      <t>ショクジ</t>
    </rPh>
    <rPh sb="30" eb="32">
      <t>テイキョウ</t>
    </rPh>
    <rPh sb="43" eb="44">
      <t>トウ</t>
    </rPh>
    <rPh sb="46" eb="48">
      <t>ハイリョ</t>
    </rPh>
    <rPh sb="49" eb="51">
      <t>ヒツヨウ</t>
    </rPh>
    <rPh sb="52" eb="55">
      <t>エイヨウソ</t>
    </rPh>
    <rPh sb="55" eb="56">
      <t>リョウ</t>
    </rPh>
    <rPh sb="57" eb="59">
      <t>キュウヨ</t>
    </rPh>
    <rPh sb="59" eb="60">
      <t>トウ</t>
    </rPh>
    <rPh sb="61" eb="63">
      <t>リヨウ</t>
    </rPh>
    <rPh sb="63" eb="66">
      <t>ニュウヨウジ</t>
    </rPh>
    <rPh sb="67" eb="69">
      <t>ショクジ</t>
    </rPh>
    <rPh sb="70" eb="72">
      <t>ナイヨウ</t>
    </rPh>
    <rPh sb="73" eb="75">
      <t>カイスウ</t>
    </rPh>
    <rPh sb="75" eb="76">
      <t>オヨ</t>
    </rPh>
    <rPh sb="77" eb="79">
      <t>ジキ</t>
    </rPh>
    <rPh sb="80" eb="82">
      <t>テキセツ</t>
    </rPh>
    <rPh sb="83" eb="84">
      <t>オウ</t>
    </rPh>
    <phoneticPr fontId="2"/>
  </si>
  <si>
    <t>　調理業務の受託者を、当該家庭的保育事業者等による給食の趣旨を十分に認識し、衛生面、栄養面等、調理業務を適切に遂行できる能力を有する者とすること。</t>
    <phoneticPr fontId="2"/>
  </si>
  <si>
    <t>　当該家庭的保育事業所等又はその他の施設、保健所、市等の栄養士により、献立等について栄養の観点からの指導が受けられる体制にある等、栄養士による必要な配慮が行われること。</t>
    <phoneticPr fontId="2"/>
  </si>
  <si>
    <t>　利用乳幼児に対する食事の提供の責任が当該家庭的保育事業者等にあり、その管理者が、衛生面、栄養面等業務上必要な注意を果たし得るような体制及び調理業務の受託者との契約内容が確保されていること。</t>
    <rPh sb="1" eb="3">
      <t>リヨウ</t>
    </rPh>
    <rPh sb="3" eb="6">
      <t>ニュウヨウジ</t>
    </rPh>
    <rPh sb="7" eb="8">
      <t>タイ</t>
    </rPh>
    <rPh sb="10" eb="12">
      <t>ショクジ</t>
    </rPh>
    <rPh sb="13" eb="15">
      <t>テイキョウ</t>
    </rPh>
    <rPh sb="16" eb="18">
      <t>セキニン</t>
    </rPh>
    <rPh sb="19" eb="21">
      <t>トウガイ</t>
    </rPh>
    <rPh sb="21" eb="24">
      <t>カテイテキ</t>
    </rPh>
    <rPh sb="24" eb="26">
      <t>ホイク</t>
    </rPh>
    <rPh sb="26" eb="28">
      <t>ジギョウ</t>
    </rPh>
    <rPh sb="28" eb="30">
      <t>シャナド</t>
    </rPh>
    <rPh sb="36" eb="39">
      <t>カンリシャ</t>
    </rPh>
    <rPh sb="41" eb="44">
      <t>エイセイメン</t>
    </rPh>
    <rPh sb="45" eb="47">
      <t>エイヨウ</t>
    </rPh>
    <rPh sb="47" eb="48">
      <t>メン</t>
    </rPh>
    <rPh sb="48" eb="49">
      <t>トウ</t>
    </rPh>
    <rPh sb="49" eb="52">
      <t>ギョウムジョウ</t>
    </rPh>
    <rPh sb="52" eb="54">
      <t>ヒツヨウ</t>
    </rPh>
    <rPh sb="55" eb="57">
      <t>チュウイ</t>
    </rPh>
    <rPh sb="58" eb="59">
      <t>ハ</t>
    </rPh>
    <rPh sb="61" eb="62">
      <t>ウ</t>
    </rPh>
    <rPh sb="66" eb="68">
      <t>タイセイ</t>
    </rPh>
    <rPh sb="68" eb="69">
      <t>オヨ</t>
    </rPh>
    <rPh sb="70" eb="72">
      <t>チョウリ</t>
    </rPh>
    <rPh sb="72" eb="74">
      <t>ギョウム</t>
    </rPh>
    <rPh sb="75" eb="77">
      <t>ジュタク</t>
    </rPh>
    <rPh sb="77" eb="78">
      <t>シャ</t>
    </rPh>
    <rPh sb="80" eb="82">
      <t>ケイヤク</t>
    </rPh>
    <rPh sb="82" eb="84">
      <t>ナイヨウ</t>
    </rPh>
    <rPh sb="85" eb="87">
      <t>カクホ</t>
    </rPh>
    <phoneticPr fontId="2"/>
  </si>
  <si>
    <t xml:space="preserve">１ 建築基準法施行令第１２３条第１項各号又は同条第３項各号に規定する構造の屋内階段(ただし、同条第１項の場合においては、当該階段の構造は、建築物の１階から保育室等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項第３号、第４号及び第１０号を満たすものとする。)
２ 建築基準法第２条第７号に規定する耐火構造の屋外傾斜路
３ 建築基準法施行令第１２３条第２項各号に規定する構造の屋外階段
</t>
    <phoneticPr fontId="2"/>
  </si>
  <si>
    <t>　イに掲げる施設及び設備が避難上有効な位置に設けられ、かつ、保育室等の各部分からそのいずれかに至る歩行距離が３０メートル以下となるように設けられていること。</t>
    <phoneticPr fontId="2"/>
  </si>
  <si>
    <t>　保育室等その他乳幼児が出入りし、又は通行する場所に、乳幼児の転落事故を防止する設備が設けられていること。</t>
    <rPh sb="8" eb="11">
      <t>ニュウヨウジ</t>
    </rPh>
    <phoneticPr fontId="2"/>
  </si>
  <si>
    <r>
      <t xml:space="preserve"> ⑰（</t>
    </r>
    <r>
      <rPr>
        <sz val="12"/>
        <color indexed="10"/>
        <rFont val="ＭＳ ゴシック"/>
        <family val="3"/>
        <charset val="128"/>
      </rPr>
      <t>⑦</t>
    </r>
    <r>
      <rPr>
        <sz val="12"/>
        <rFont val="ＭＳ ゴシック"/>
        <family val="3"/>
        <charset val="128"/>
      </rPr>
      <t>）　　　</t>
    </r>
    <phoneticPr fontId="2"/>
  </si>
  <si>
    <t>さくら組
０歳児</t>
    <rPh sb="3" eb="4">
      <t>クミ</t>
    </rPh>
    <phoneticPr fontId="15"/>
  </si>
  <si>
    <t>うさぎ組
１歳児</t>
    <rPh sb="3" eb="4">
      <t>クミ</t>
    </rPh>
    <phoneticPr fontId="15"/>
  </si>
  <si>
    <t>調理設備⑦</t>
    <rPh sb="0" eb="2">
      <t>チョウリ</t>
    </rPh>
    <rPh sb="2" eb="4">
      <t>セツビ</t>
    </rPh>
    <phoneticPr fontId="2"/>
  </si>
  <si>
    <r>
      <t>１　建築基準法施行令第１２３条第１項各号又は同条第３項各号に規定する構造の屋内階段</t>
    </r>
    <r>
      <rPr>
        <sz val="12"/>
        <rFont val="ＭＳ ゴシック"/>
        <family val="3"/>
        <charset val="128"/>
      </rPr>
      <t xml:space="preserve">
２　建築基準法第２条第７号に規定する耐火構造の屋外傾斜路又はこれに準ずる設備
３　屋外階段
</t>
    </r>
    <phoneticPr fontId="2"/>
  </si>
  <si>
    <t>１　建築基準法施行令（昭和２５年政令第３３８号）第１２３条第１項各号又は同条第３項各号に規定する
　構造の屋内階段
２　待避上有効なバルコニー
３　建築基準法第２条第７号の２に規定する準耐火構造の屋外傾斜路又はこれに準ずる設備
４　屋外階段</t>
    <phoneticPr fontId="2"/>
  </si>
  <si>
    <t>　調理設備(次に掲げる要件のいずれかに該当するものを除く。以下このエにおいて同じ。)以外の部分と調理設備の部分が、建築基準法第２条第７号に規定する耐火構造の床若しくは壁又は建築基準法施行令第１１２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2"/>
  </si>
  <si>
    <t>　建築基準法(昭和２５年法律第２０１号)第２条第９号の２に規定する耐火建築物又は同条第９号の３に規定する準耐火建築物であること。</t>
    <phoneticPr fontId="2"/>
  </si>
  <si>
    <t>（事業者住所）</t>
    <rPh sb="1" eb="4">
      <t>ジギョウシャ</t>
    </rPh>
    <rPh sb="4" eb="6">
      <t>ジュウショ</t>
    </rPh>
    <phoneticPr fontId="2"/>
  </si>
  <si>
    <t>（事業者名）</t>
    <rPh sb="1" eb="4">
      <t>ジギョウシャ</t>
    </rPh>
    <rPh sb="4" eb="5">
      <t>メイ</t>
    </rPh>
    <phoneticPr fontId="2"/>
  </si>
  <si>
    <t>（代表者名）</t>
    <rPh sb="1" eb="3">
      <t>ダイヒョウ</t>
    </rPh>
    <rPh sb="3" eb="4">
      <t>シャ</t>
    </rPh>
    <rPh sb="4" eb="5">
      <t>１５２３　</t>
    </rPh>
    <phoneticPr fontId="2"/>
  </si>
  <si>
    <t>人数（ア）
×3.3</t>
    <phoneticPr fontId="2"/>
  </si>
  <si>
    <t>○アからクまでの要件に該当するものであること。</t>
    <phoneticPr fontId="2"/>
  </si>
  <si>
    <t>(イ)　調理用器具の種類に応じて有効な自動消火装置が設けられ、かつ、当該調理設備の外部への延焼を防止するために必要な措置が講じられていること。</t>
    <phoneticPr fontId="2"/>
  </si>
  <si>
    <t>○ア、イ及びカの要件に該当するものであること。</t>
    <phoneticPr fontId="2"/>
  </si>
  <si>
    <r>
      <t>２ 職員名簿　</t>
    </r>
    <r>
      <rPr>
        <sz val="12"/>
        <color indexed="10"/>
        <rFont val="ＭＳ ゴシック"/>
        <family val="3"/>
        <charset val="128"/>
      </rPr>
      <t>令和　　年　　月　　日時点</t>
    </r>
    <rPh sb="2" eb="4">
      <t>ショクイン</t>
    </rPh>
    <rPh sb="4" eb="6">
      <t>メイボ</t>
    </rPh>
    <phoneticPr fontId="15"/>
  </si>
  <si>
    <t>【小規模保育事業Ａ型】</t>
    <rPh sb="1" eb="8">
      <t>ショウキボホイクジギョウ</t>
    </rPh>
    <rPh sb="9" eb="10">
      <t>ガタ</t>
    </rPh>
    <phoneticPr fontId="2"/>
  </si>
  <si>
    <t>　令和　　年　　月　　日時点</t>
  </si>
  <si>
    <t>※</t>
    <phoneticPr fontId="2"/>
  </si>
  <si>
    <t>を記入</t>
    <rPh sb="1" eb="3">
      <t>キニュウ</t>
    </rPh>
    <phoneticPr fontId="2"/>
  </si>
  <si>
    <t>（施設名）</t>
    <phoneticPr fontId="2"/>
  </si>
  <si>
    <t>イ　外部搬入による食事を提供する場合の要件（１～５すべて満たすこと）</t>
    <rPh sb="2" eb="4">
      <t>ガイブ</t>
    </rPh>
    <rPh sb="4" eb="6">
      <t>ハンニュウ</t>
    </rPh>
    <rPh sb="9" eb="11">
      <t>ショクジ</t>
    </rPh>
    <rPh sb="12" eb="14">
      <t>テイキョウ</t>
    </rPh>
    <rPh sb="16" eb="18">
      <t>バアイ</t>
    </rPh>
    <rPh sb="19" eb="21">
      <t>ヨウケン</t>
    </rPh>
    <rPh sb="28" eb="29">
      <t>ミ</t>
    </rPh>
    <phoneticPr fontId="2"/>
  </si>
  <si>
    <t>3　代替地</t>
    <rPh sb="2" eb="5">
      <t>ダイタイチ</t>
    </rPh>
    <phoneticPr fontId="2"/>
  </si>
  <si>
    <t>施設長</t>
  </si>
  <si>
    <t>施設長</t>
    <rPh sb="0" eb="2">
      <t>シセツ</t>
    </rPh>
    <rPh sb="2" eb="3">
      <t>チョウ</t>
    </rPh>
    <phoneticPr fontId="15"/>
  </si>
  <si>
    <r>
      <t>　</t>
    </r>
    <r>
      <rPr>
        <sz val="10"/>
        <color indexed="10"/>
        <rFont val="ＭＳ ゴシック"/>
        <family val="3"/>
        <charset val="128"/>
      </rPr>
      <t>【必置】施設長（管理者）、保育士、調理員（外部搬入の際は置かないことも可能）、嘱託医、嘱託歯科医</t>
    </r>
    <rPh sb="5" eb="8">
      <t>シセツチョウ</t>
    </rPh>
    <rPh sb="9" eb="12">
      <t>カンリシャ</t>
    </rPh>
    <rPh sb="14" eb="17">
      <t>ホイクシ</t>
    </rPh>
    <rPh sb="22" eb="24">
      <t>ガイブ</t>
    </rPh>
    <rPh sb="24" eb="26">
      <t>ハンニュウ</t>
    </rPh>
    <rPh sb="27" eb="28">
      <t>サイ</t>
    </rPh>
    <rPh sb="29" eb="30">
      <t>オ</t>
    </rPh>
    <rPh sb="36" eb="38">
      <t>カノウ</t>
    </rPh>
    <rPh sb="40" eb="42">
      <t>ショクタク</t>
    </rPh>
    <rPh sb="44" eb="46">
      <t>ショクタク</t>
    </rPh>
    <phoneticPr fontId="15"/>
  </si>
  <si>
    <t>　正社員、契約社員、パートタイム、派遣等の雇用形態を記入する。</t>
    <rPh sb="1" eb="4">
      <t>セイシャイン</t>
    </rPh>
    <rPh sb="5" eb="7">
      <t>ケイヤク</t>
    </rPh>
    <rPh sb="7" eb="9">
      <t>シャイン</t>
    </rPh>
    <rPh sb="17" eb="19">
      <t>ハケン</t>
    </rPh>
    <rPh sb="19" eb="20">
      <t>トウ</t>
    </rPh>
    <rPh sb="21" eb="23">
      <t>コヨウ</t>
    </rPh>
    <rPh sb="23" eb="25">
      <t>ケイタイ</t>
    </rPh>
    <rPh sb="26" eb="28">
      <t>キニュウ</t>
    </rPh>
    <phoneticPr fontId="15"/>
  </si>
  <si>
    <t>　・担任の場合は、担当するクラスの名称、担当する園児（「１歳児」、「２歳児」等）を記入する。</t>
    <rPh sb="5" eb="7">
      <t>バアイ</t>
    </rPh>
    <rPh sb="17" eb="19">
      <t>メイショウ</t>
    </rPh>
    <phoneticPr fontId="15"/>
  </si>
  <si>
    <t>　・職員が他事業所等の職務を兼ねる場合は、「兼任」と記載する。</t>
    <rPh sb="2" eb="4">
      <t>ショクイン</t>
    </rPh>
    <rPh sb="5" eb="9">
      <t>タジギョウショ</t>
    </rPh>
    <rPh sb="9" eb="10">
      <t>トウ</t>
    </rPh>
    <rPh sb="11" eb="13">
      <t>ショクム</t>
    </rPh>
    <rPh sb="14" eb="15">
      <t>カ</t>
    </rPh>
    <rPh sb="17" eb="19">
      <t>バアイ</t>
    </rPh>
    <rPh sb="22" eb="24">
      <t>ケンニン</t>
    </rPh>
    <rPh sb="26" eb="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</si>
</sst>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00_);[Red]\(0.00\)"/>
    <numFmt numFmtId="177" formatCode="#,##0.00_ "/>
    <numFmt numFmtId="178" formatCode="#,##0_ "/>
    <numFmt numFmtId="179" formatCode="#,##0.00_);[Red]\(#,##0.00\)"/>
    <numFmt numFmtId="180" formatCode="#,##0.00;&quot;▲ &quot;#,##0.00"/>
    <numFmt numFmtId="181" formatCode="#,##0;&quot;▲ &quot;#,##0"/>
    <numFmt numFmtId="182" formatCode="#,##0.00_ &quot;㎡&quot;"/>
    <numFmt numFmtId="183" formatCode="#,##0.0;&quot;▲ &quot;#,##0.0"/>
    <numFmt numFmtId="184" formatCode="&quot;(&quot;#,##0.0&quot;)&quot;"/>
    <numFmt numFmtId="185" formatCode="&quot;(&quot;#,##0.00&quot;)&quot;"/>
    <numFmt numFmtId="186" formatCode="00"/>
    <numFmt numFmtId="187" formatCode="[$-411]ge\.m\.d;@"/>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color indexed="12"/>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14"/>
      <color indexed="12"/>
      <name val="ＭＳ 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9"/>
      <color indexed="81"/>
      <name val="ＭＳ Ｐゴシック"/>
      <family val="3"/>
      <charset val="128"/>
    </font>
    <font>
      <b/>
      <sz val="9"/>
      <color indexed="81"/>
      <name val="ＭＳ Ｐゴシック"/>
      <family val="3"/>
      <charset val="128"/>
    </font>
    <font>
      <sz val="12"/>
      <color indexed="10"/>
      <name val="ＭＳ ゴシック"/>
      <family val="3"/>
      <charset val="128"/>
    </font>
    <font>
      <sz val="10.5"/>
      <name val="ＭＳ 明朝"/>
      <family val="1"/>
      <charset val="128"/>
    </font>
    <font>
      <sz val="9"/>
      <color indexed="10"/>
      <name val="ＭＳ ゴシック"/>
      <family val="3"/>
      <charset val="128"/>
    </font>
    <font>
      <sz val="10"/>
      <color indexed="10"/>
      <name val="ＭＳ ゴシック"/>
      <family val="3"/>
      <charset val="128"/>
    </font>
    <font>
      <sz val="11"/>
      <color indexed="81"/>
      <name val="MS P ゴシック"/>
      <family val="3"/>
      <charset val="128"/>
    </font>
    <font>
      <b/>
      <sz val="11"/>
      <color indexed="81"/>
      <name val="MS P ゴシック"/>
      <family val="3"/>
      <charset val="128"/>
    </font>
    <font>
      <sz val="11"/>
      <color rgb="FFFF0000"/>
      <name val="ＭＳ ゴシック"/>
      <family val="3"/>
      <charset val="128"/>
    </font>
    <font>
      <sz val="12"/>
      <color rgb="FF0070C0"/>
      <name val="ＭＳ ゴシック"/>
      <family val="3"/>
      <charset val="128"/>
    </font>
    <font>
      <sz val="12"/>
      <color rgb="FFFF0000"/>
      <name val="ＭＳ ゴシック"/>
      <family val="3"/>
      <charset val="128"/>
    </font>
    <font>
      <sz val="14"/>
      <color rgb="FF002060"/>
      <name val="ＭＳ ゴシック"/>
      <family val="3"/>
      <charset val="128"/>
    </font>
    <font>
      <sz val="14"/>
      <color theme="0"/>
      <name val="ＭＳ ゴシック"/>
      <family val="3"/>
      <charset val="128"/>
    </font>
    <font>
      <sz val="12"/>
      <color theme="0"/>
      <name val="ＭＳ ゴシック"/>
      <family val="3"/>
      <charset val="128"/>
    </font>
    <font>
      <sz val="12"/>
      <color theme="1"/>
      <name val="ＭＳ ゴシック"/>
      <family val="3"/>
      <charset val="128"/>
    </font>
    <font>
      <sz val="10"/>
      <color rgb="FFFF0000"/>
      <name val="ＭＳ ゴシック"/>
      <family val="3"/>
      <charset val="128"/>
    </font>
    <font>
      <sz val="12"/>
      <color theme="3"/>
      <name val="ＭＳ ゴシック"/>
      <family val="3"/>
      <charset val="128"/>
    </font>
    <font>
      <sz val="14"/>
      <color rgb="FF00206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1"/>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4659260841701"/>
        <bgColor indexed="64"/>
      </patternFill>
    </fill>
  </fills>
  <borders count="17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style="thin">
        <color indexed="64"/>
      </right>
      <top/>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ck">
        <color indexed="64"/>
      </right>
      <top style="thick">
        <color indexed="64"/>
      </top>
      <bottom/>
      <diagonal/>
    </border>
    <border>
      <left style="medium">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right style="thick">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medium">
        <color indexed="64"/>
      </left>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thin">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medium">
        <color indexed="64"/>
      </right>
      <top/>
      <bottom style="double">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style="dotted">
        <color indexed="64"/>
      </top>
      <bottom/>
      <diagonal/>
    </border>
    <border>
      <left/>
      <right style="dotted">
        <color indexed="64"/>
      </right>
      <top style="dotted">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style="thick">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ck">
        <color indexed="64"/>
      </right>
      <top/>
      <bottom style="thin">
        <color indexed="64"/>
      </bottom>
      <diagonal style="thin">
        <color indexed="64"/>
      </diagonal>
    </border>
    <border diagonalDown="1">
      <left style="thin">
        <color indexed="64"/>
      </left>
      <right/>
      <top style="thick">
        <color indexed="64"/>
      </top>
      <bottom/>
      <diagonal style="thin">
        <color indexed="64"/>
      </diagonal>
    </border>
    <border diagonalDown="1">
      <left/>
      <right style="thin">
        <color indexed="64"/>
      </right>
      <top style="thick">
        <color indexed="64"/>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right style="thick">
        <color indexed="64"/>
      </right>
      <top style="thick">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top/>
      <bottom style="thick">
        <color indexed="64"/>
      </bottom>
      <diagonal style="thin">
        <color indexed="64"/>
      </diagonal>
    </border>
    <border>
      <left style="thick">
        <color indexed="64"/>
      </left>
      <right style="thin">
        <color indexed="64"/>
      </right>
      <top/>
      <bottom/>
      <diagonal/>
    </border>
    <border diagonalDown="1">
      <left/>
      <right style="thin">
        <color indexed="64"/>
      </right>
      <top/>
      <bottom style="thin">
        <color indexed="64"/>
      </bottom>
      <diagonal style="thin">
        <color indexed="64"/>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thick">
        <color indexed="64"/>
      </bottom>
      <diagonal/>
    </border>
    <border diagonalDown="1">
      <left/>
      <right style="thick">
        <color indexed="64"/>
      </right>
      <top/>
      <bottom style="thick">
        <color indexed="64"/>
      </bottom>
      <diagonal style="thin">
        <color indexed="64"/>
      </diagonal>
    </border>
    <border diagonalDown="1">
      <left style="thick">
        <color indexed="64"/>
      </left>
      <right/>
      <top style="thick">
        <color indexed="64"/>
      </top>
      <bottom/>
      <diagonal style="thin">
        <color indexed="64"/>
      </diagonal>
    </border>
    <border diagonalDown="1">
      <left/>
      <right/>
      <top style="thick">
        <color indexed="64"/>
      </top>
      <bottom/>
      <diagonal style="thin">
        <color indexed="64"/>
      </diagonal>
    </border>
    <border diagonalDown="1">
      <left/>
      <right style="thick">
        <color indexed="64"/>
      </right>
      <top style="thick">
        <color indexed="64"/>
      </top>
      <bottom/>
      <diagonal style="thin">
        <color indexed="64"/>
      </diagonal>
    </border>
    <border diagonalDown="1">
      <left style="thick">
        <color indexed="64"/>
      </left>
      <right/>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3" fillId="0" borderId="0">
      <alignment vertical="center"/>
    </xf>
    <xf numFmtId="0" fontId="5" fillId="0" borderId="0"/>
  </cellStyleXfs>
  <cellXfs count="54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7" fillId="0" borderId="0" xfId="0" applyFont="1">
      <alignment vertical="center"/>
    </xf>
    <xf numFmtId="0" fontId="3" fillId="0" borderId="2" xfId="0" applyFont="1" applyBorder="1" applyAlignment="1">
      <alignment vertical="top" wrapText="1"/>
    </xf>
    <xf numFmtId="0" fontId="3" fillId="0" borderId="2" xfId="0" applyFont="1" applyBorder="1" applyAlignment="1">
      <alignment vertical="top"/>
    </xf>
    <xf numFmtId="0" fontId="10" fillId="0" borderId="0" xfId="0" applyFont="1">
      <alignment vertical="center"/>
    </xf>
    <xf numFmtId="0" fontId="3" fillId="0" borderId="9" xfId="0" applyFont="1" applyBorder="1">
      <alignment vertical="center"/>
    </xf>
    <xf numFmtId="0" fontId="8"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12" fillId="0" borderId="8" xfId="0" applyFont="1" applyBorder="1" applyAlignment="1">
      <alignment vertical="center" wrapText="1"/>
    </xf>
    <xf numFmtId="0" fontId="3" fillId="0" borderId="10" xfId="0" applyFont="1" applyBorder="1">
      <alignment vertical="center"/>
    </xf>
    <xf numFmtId="0" fontId="13" fillId="0" borderId="0" xfId="0" applyFont="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vertical="center" wrapText="1"/>
    </xf>
    <xf numFmtId="0" fontId="10" fillId="0" borderId="16" xfId="0" applyFont="1" applyBorder="1" applyAlignment="1">
      <alignment horizontal="left" vertical="center"/>
    </xf>
    <xf numFmtId="0" fontId="14" fillId="0" borderId="16" xfId="0" applyFont="1" applyBorder="1" applyAlignment="1">
      <alignment horizontal="left" vertical="center"/>
    </xf>
    <xf numFmtId="181" fontId="3" fillId="0" borderId="0" xfId="2" applyNumberFormat="1">
      <alignment vertical="center"/>
    </xf>
    <xf numFmtId="181" fontId="3" fillId="0" borderId="0" xfId="2" applyNumberFormat="1" applyAlignment="1">
      <alignment horizontal="center" vertical="center"/>
    </xf>
    <xf numFmtId="181" fontId="16" fillId="0" borderId="0" xfId="2" applyNumberFormat="1" applyFont="1">
      <alignment vertical="center"/>
    </xf>
    <xf numFmtId="181" fontId="3" fillId="0" borderId="6" xfId="2" applyNumberFormat="1" applyBorder="1" applyAlignment="1">
      <alignment horizontal="center" vertical="center"/>
    </xf>
    <xf numFmtId="181" fontId="4" fillId="0" borderId="8" xfId="2" applyNumberFormat="1" applyFont="1" applyBorder="1">
      <alignment vertical="center"/>
    </xf>
    <xf numFmtId="183" fontId="4" fillId="0" borderId="8" xfId="2" applyNumberFormat="1" applyFont="1" applyBorder="1">
      <alignment vertical="center"/>
    </xf>
    <xf numFmtId="49" fontId="3" fillId="0" borderId="8" xfId="2" applyNumberFormat="1" applyBorder="1" applyAlignment="1">
      <alignment horizontal="center" vertical="center"/>
    </xf>
    <xf numFmtId="181" fontId="17" fillId="0" borderId="0" xfId="2" applyNumberFormat="1" applyFont="1">
      <alignment vertical="center"/>
    </xf>
    <xf numFmtId="181" fontId="16" fillId="0" borderId="0" xfId="2" applyNumberFormat="1" applyFont="1" applyAlignment="1"/>
    <xf numFmtId="49" fontId="18" fillId="0" borderId="0" xfId="2" applyNumberFormat="1" applyFont="1" applyAlignment="1">
      <alignment horizontal="left" vertical="center"/>
    </xf>
    <xf numFmtId="49" fontId="3" fillId="0" borderId="0" xfId="2" applyNumberFormat="1" applyAlignment="1">
      <alignment horizontal="center" vertical="center"/>
    </xf>
    <xf numFmtId="181" fontId="18" fillId="0" borderId="0" xfId="2" applyNumberFormat="1" applyFont="1">
      <alignment vertical="center"/>
    </xf>
    <xf numFmtId="181" fontId="18" fillId="0" borderId="0" xfId="2" applyNumberFormat="1" applyFont="1" applyAlignment="1">
      <alignment horizontal="center" vertical="center"/>
    </xf>
    <xf numFmtId="181" fontId="3" fillId="0" borderId="2" xfId="2" applyNumberFormat="1" applyBorder="1" applyAlignment="1">
      <alignment horizontal="center" vertical="center"/>
    </xf>
    <xf numFmtId="181" fontId="3" fillId="0" borderId="17" xfId="2" applyNumberFormat="1" applyBorder="1">
      <alignment vertical="center"/>
    </xf>
    <xf numFmtId="183" fontId="4" fillId="0" borderId="7" xfId="2" applyNumberFormat="1" applyFont="1" applyBorder="1">
      <alignment vertical="center"/>
    </xf>
    <xf numFmtId="182" fontId="3" fillId="0" borderId="0" xfId="0" applyNumberFormat="1" applyFont="1">
      <alignment vertical="center"/>
    </xf>
    <xf numFmtId="177" fontId="3" fillId="0" borderId="0" xfId="0" applyNumberFormat="1" applyFont="1">
      <alignment vertical="center"/>
    </xf>
    <xf numFmtId="181" fontId="16" fillId="0" borderId="0" xfId="2" applyNumberFormat="1" applyFont="1" applyAlignment="1">
      <alignment vertical="center" wrapText="1"/>
    </xf>
    <xf numFmtId="181" fontId="3" fillId="0" borderId="8" xfId="2" applyNumberFormat="1" applyBorder="1" applyAlignment="1">
      <alignment horizontal="center" vertical="center"/>
    </xf>
    <xf numFmtId="180" fontId="28" fillId="0" borderId="8" xfId="2" applyNumberFormat="1" applyFont="1" applyBorder="1">
      <alignment vertical="center"/>
    </xf>
    <xf numFmtId="181" fontId="28" fillId="0" borderId="8" xfId="2" applyNumberFormat="1" applyFont="1" applyBorder="1" applyAlignment="1">
      <alignment horizontal="right" vertical="center"/>
    </xf>
    <xf numFmtId="181" fontId="3" fillId="0" borderId="3" xfId="2" applyNumberFormat="1" applyBorder="1" applyAlignment="1">
      <alignment horizontal="center" vertical="center"/>
    </xf>
    <xf numFmtId="181" fontId="28" fillId="0" borderId="0" xfId="2" applyNumberFormat="1" applyFont="1">
      <alignment vertical="center"/>
    </xf>
    <xf numFmtId="181" fontId="4" fillId="0" borderId="0" xfId="2" applyNumberFormat="1" applyFont="1">
      <alignment vertical="center"/>
    </xf>
    <xf numFmtId="181" fontId="29" fillId="0" borderId="0" xfId="2" applyNumberFormat="1" applyFont="1">
      <alignment vertical="center"/>
    </xf>
    <xf numFmtId="181" fontId="3" fillId="0" borderId="3" xfId="2" applyNumberFormat="1" applyBorder="1" applyAlignment="1">
      <alignment horizontal="center" vertical="center" shrinkToFit="1"/>
    </xf>
    <xf numFmtId="0" fontId="7" fillId="0" borderId="1" xfId="0" applyFont="1" applyBorder="1">
      <alignment vertical="center"/>
    </xf>
    <xf numFmtId="0" fontId="11" fillId="0" borderId="3" xfId="0" applyFont="1" applyBorder="1">
      <alignment vertical="center"/>
    </xf>
    <xf numFmtId="0" fontId="11" fillId="0" borderId="18" xfId="0" applyFont="1" applyBorder="1">
      <alignment vertical="center"/>
    </xf>
    <xf numFmtId="0" fontId="3" fillId="0" borderId="1" xfId="0" applyFont="1" applyBorder="1">
      <alignment vertical="center"/>
    </xf>
    <xf numFmtId="176" fontId="3" fillId="0" borderId="1" xfId="0" applyNumberFormat="1" applyFont="1" applyBorder="1">
      <alignment vertical="center"/>
    </xf>
    <xf numFmtId="0" fontId="29" fillId="0" borderId="5" xfId="0" applyFont="1" applyBorder="1">
      <alignment vertical="center"/>
    </xf>
    <xf numFmtId="177" fontId="11" fillId="0" borderId="18" xfId="0" applyNumberFormat="1" applyFont="1" applyBorder="1">
      <alignment vertical="center"/>
    </xf>
    <xf numFmtId="179" fontId="11" fillId="0" borderId="18" xfId="0" applyNumberFormat="1" applyFont="1" applyBorder="1">
      <alignment vertical="center"/>
    </xf>
    <xf numFmtId="0" fontId="7" fillId="0" borderId="19" xfId="0" applyFont="1" applyBorder="1">
      <alignment vertical="center"/>
    </xf>
    <xf numFmtId="0" fontId="7" fillId="0" borderId="16" xfId="0" applyFont="1" applyBorder="1">
      <alignment vertical="center"/>
    </xf>
    <xf numFmtId="177" fontId="30" fillId="0" borderId="16" xfId="0" applyNumberFormat="1" applyFont="1" applyBorder="1">
      <alignment vertical="center"/>
    </xf>
    <xf numFmtId="177" fontId="11" fillId="0" borderId="16" xfId="0" applyNumberFormat="1" applyFont="1" applyBorder="1">
      <alignment vertical="center"/>
    </xf>
    <xf numFmtId="0" fontId="3" fillId="0" borderId="20" xfId="0" applyFont="1" applyBorder="1">
      <alignment vertical="center"/>
    </xf>
    <xf numFmtId="0" fontId="3" fillId="0" borderId="1" xfId="0" applyFont="1" applyBorder="1" applyAlignment="1">
      <alignment vertical="center" wrapText="1"/>
    </xf>
    <xf numFmtId="179" fontId="11" fillId="0" borderId="3" xfId="0" applyNumberFormat="1" applyFont="1" applyBorder="1">
      <alignment vertical="center"/>
    </xf>
    <xf numFmtId="2" fontId="30" fillId="0" borderId="21" xfId="0" applyNumberFormat="1" applyFont="1" applyBorder="1">
      <alignment vertical="center"/>
    </xf>
    <xf numFmtId="2" fontId="30" fillId="0" borderId="2" xfId="0" applyNumberFormat="1" applyFont="1" applyBorder="1">
      <alignment vertical="center"/>
    </xf>
    <xf numFmtId="178" fontId="4" fillId="0" borderId="0" xfId="0" applyNumberFormat="1" applyFont="1">
      <alignment vertical="center"/>
    </xf>
    <xf numFmtId="0" fontId="7" fillId="0" borderId="22" xfId="0" applyFont="1" applyBorder="1">
      <alignment vertical="center"/>
    </xf>
    <xf numFmtId="182" fontId="30" fillId="0" borderId="18" xfId="0" applyNumberFormat="1" applyFont="1" applyBorder="1">
      <alignment vertical="center"/>
    </xf>
    <xf numFmtId="0" fontId="3" fillId="3" borderId="23" xfId="0" applyFont="1" applyFill="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3" fillId="3" borderId="26" xfId="0" applyFont="1" applyFill="1" applyBorder="1" applyAlignment="1">
      <alignment horizontal="center" vertical="center"/>
    </xf>
    <xf numFmtId="49" fontId="3" fillId="0" borderId="3" xfId="0" applyNumberFormat="1" applyFont="1" applyBorder="1">
      <alignment vertical="center"/>
    </xf>
    <xf numFmtId="49" fontId="3" fillId="0" borderId="8" xfId="0" applyNumberFormat="1" applyFont="1" applyBorder="1">
      <alignment vertical="center"/>
    </xf>
    <xf numFmtId="49" fontId="3" fillId="0" borderId="15" xfId="0" applyNumberFormat="1" applyFont="1" applyBorder="1">
      <alignment vertical="center"/>
    </xf>
    <xf numFmtId="0" fontId="12" fillId="0" borderId="27" xfId="0" applyFont="1" applyBorder="1" applyAlignment="1">
      <alignment vertical="center" wrapText="1"/>
    </xf>
    <xf numFmtId="0" fontId="12" fillId="0" borderId="28" xfId="0" applyFont="1" applyBorder="1" applyAlignment="1">
      <alignment horizontal="center" vertical="center"/>
    </xf>
    <xf numFmtId="186" fontId="3" fillId="0" borderId="0" xfId="2" applyNumberFormat="1">
      <alignment vertical="center"/>
    </xf>
    <xf numFmtId="181" fontId="3" fillId="0" borderId="0" xfId="2" applyNumberFormat="1" applyAlignment="1">
      <alignment horizontal="left" vertical="center"/>
    </xf>
    <xf numFmtId="0" fontId="3" fillId="4" borderId="0" xfId="0" applyFont="1" applyFill="1">
      <alignment vertical="center"/>
    </xf>
    <xf numFmtId="181" fontId="3" fillId="0" borderId="29" xfId="2" applyNumberFormat="1" applyBorder="1">
      <alignment vertical="center"/>
    </xf>
    <xf numFmtId="181" fontId="6" fillId="0" borderId="30" xfId="2" applyNumberFormat="1" applyFont="1" applyBorder="1" applyAlignment="1">
      <alignment vertical="center" wrapText="1"/>
    </xf>
    <xf numFmtId="181" fontId="3" fillId="0" borderId="31" xfId="2" applyNumberFormat="1" applyBorder="1">
      <alignment vertical="center"/>
    </xf>
    <xf numFmtId="177" fontId="3" fillId="5" borderId="32" xfId="2" applyNumberFormat="1" applyFill="1" applyBorder="1" applyProtection="1">
      <alignment vertical="center"/>
      <protection locked="0"/>
    </xf>
    <xf numFmtId="177" fontId="3" fillId="5" borderId="33" xfId="2" applyNumberFormat="1" applyFill="1" applyBorder="1" applyProtection="1">
      <alignment vertical="center"/>
      <protection locked="0"/>
    </xf>
    <xf numFmtId="177" fontId="3" fillId="5" borderId="34" xfId="2" applyNumberFormat="1" applyFill="1" applyBorder="1" applyProtection="1">
      <alignment vertical="center"/>
      <protection locked="0"/>
    </xf>
    <xf numFmtId="49" fontId="16" fillId="0" borderId="29" xfId="2" applyNumberFormat="1" applyFont="1" applyBorder="1" applyAlignment="1">
      <alignment vertical="center" wrapText="1"/>
    </xf>
    <xf numFmtId="49" fontId="16" fillId="5" borderId="35" xfId="2" applyNumberFormat="1" applyFont="1" applyFill="1" applyBorder="1" applyAlignment="1" applyProtection="1">
      <alignment vertical="top" wrapText="1"/>
      <protection locked="0"/>
    </xf>
    <xf numFmtId="49" fontId="16" fillId="5" borderId="27" xfId="2" applyNumberFormat="1" applyFont="1" applyFill="1" applyBorder="1" applyAlignment="1" applyProtection="1">
      <alignment vertical="top" wrapText="1"/>
      <protection locked="0"/>
    </xf>
    <xf numFmtId="49" fontId="16" fillId="5" borderId="36" xfId="2" applyNumberFormat="1" applyFont="1" applyFill="1" applyBorder="1" applyAlignment="1" applyProtection="1">
      <alignment vertical="top" wrapText="1"/>
      <protection locked="0"/>
    </xf>
    <xf numFmtId="49" fontId="16" fillId="5" borderId="37" xfId="2" applyNumberFormat="1" applyFont="1" applyFill="1" applyBorder="1" applyAlignment="1" applyProtection="1">
      <alignment vertical="top" wrapText="1"/>
      <protection locked="0"/>
    </xf>
    <xf numFmtId="49" fontId="16" fillId="5" borderId="38" xfId="2" applyNumberFormat="1" applyFont="1" applyFill="1" applyBorder="1" applyAlignment="1" applyProtection="1">
      <alignment vertical="top" wrapText="1"/>
      <protection locked="0"/>
    </xf>
    <xf numFmtId="0" fontId="10" fillId="5" borderId="39" xfId="0" applyFont="1" applyFill="1" applyBorder="1" applyAlignment="1">
      <alignment horizontal="center" vertical="center" wrapText="1" shrinkToFit="1"/>
    </xf>
    <xf numFmtId="0" fontId="10" fillId="5" borderId="40"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1" xfId="0" applyFont="1" applyFill="1" applyBorder="1" applyAlignment="1">
      <alignment horizontal="center" vertical="center"/>
    </xf>
    <xf numFmtId="0" fontId="7" fillId="5" borderId="41" xfId="0" applyFont="1" applyFill="1" applyBorder="1" applyAlignment="1">
      <alignment horizontal="center" vertical="center"/>
    </xf>
    <xf numFmtId="0" fontId="10" fillId="5" borderId="42" xfId="0" applyFont="1" applyFill="1" applyBorder="1" applyAlignment="1">
      <alignment horizontal="center" vertical="center"/>
    </xf>
    <xf numFmtId="0" fontId="10" fillId="5" borderId="43" xfId="0" applyFont="1" applyFill="1" applyBorder="1" applyAlignment="1">
      <alignment horizontal="center" vertical="center"/>
    </xf>
    <xf numFmtId="181" fontId="3" fillId="6" borderId="0" xfId="2" applyNumberFormat="1" applyFill="1">
      <alignment vertical="center"/>
    </xf>
    <xf numFmtId="6" fontId="3" fillId="5" borderId="0" xfId="1" applyFont="1" applyFill="1" applyAlignment="1" applyProtection="1">
      <alignment horizontal="left" vertical="center"/>
      <protection locked="0"/>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7" fillId="0" borderId="46" xfId="0" applyFont="1" applyBorder="1">
      <alignment vertical="center"/>
    </xf>
    <xf numFmtId="0" fontId="3" fillId="0" borderId="0" xfId="0" applyFont="1" applyAlignment="1">
      <alignment vertical="top"/>
    </xf>
    <xf numFmtId="0" fontId="3" fillId="0" borderId="47" xfId="0" applyFont="1" applyBorder="1">
      <alignment vertical="center"/>
    </xf>
    <xf numFmtId="177" fontId="4" fillId="0" borderId="0" xfId="0" applyNumberFormat="1" applyFont="1">
      <alignment vertical="center"/>
    </xf>
    <xf numFmtId="177" fontId="30" fillId="0" borderId="0" xfId="0" applyNumberFormat="1" applyFont="1">
      <alignment vertical="center"/>
    </xf>
    <xf numFmtId="177" fontId="11" fillId="0" borderId="0" xfId="0" applyNumberFormat="1" applyFont="1">
      <alignment vertical="center"/>
    </xf>
    <xf numFmtId="0" fontId="3" fillId="0" borderId="0" xfId="0" applyFont="1" applyAlignment="1">
      <alignment horizontal="left" vertical="center"/>
    </xf>
    <xf numFmtId="177" fontId="31" fillId="0" borderId="0" xfId="0" applyNumberFormat="1" applyFont="1">
      <alignment vertical="center"/>
    </xf>
    <xf numFmtId="0" fontId="32" fillId="0" borderId="0" xfId="0" applyFont="1">
      <alignment vertical="center"/>
    </xf>
    <xf numFmtId="0" fontId="30" fillId="7" borderId="8" xfId="0" applyFont="1" applyFill="1" applyBorder="1" applyAlignment="1">
      <alignment horizontal="center" vertical="center"/>
    </xf>
    <xf numFmtId="181" fontId="4" fillId="8" borderId="48" xfId="2" applyNumberFormat="1" applyFont="1" applyFill="1" applyBorder="1">
      <alignment vertical="center"/>
    </xf>
    <xf numFmtId="181" fontId="28" fillId="6" borderId="0" xfId="2" applyNumberFormat="1" applyFont="1" applyFill="1">
      <alignment vertical="center"/>
    </xf>
    <xf numFmtId="181" fontId="3" fillId="6" borderId="0" xfId="2" applyNumberFormat="1" applyFill="1" applyAlignment="1">
      <alignment horizontal="center" vertical="center"/>
    </xf>
    <xf numFmtId="181" fontId="18" fillId="6" borderId="0" xfId="2" applyNumberFormat="1" applyFont="1" applyFill="1">
      <alignment vertical="center"/>
    </xf>
    <xf numFmtId="181" fontId="3" fillId="0" borderId="49" xfId="2" applyNumberFormat="1" applyBorder="1">
      <alignment vertical="center"/>
    </xf>
    <xf numFmtId="177" fontId="3" fillId="5" borderId="50" xfId="2" applyNumberFormat="1" applyFill="1" applyBorder="1" applyProtection="1">
      <alignment vertical="center"/>
      <protection locked="0"/>
    </xf>
    <xf numFmtId="181" fontId="3" fillId="0" borderId="51" xfId="2" applyNumberFormat="1" applyBorder="1" applyAlignment="1">
      <alignment horizontal="center" vertical="center"/>
    </xf>
    <xf numFmtId="185" fontId="28" fillId="0" borderId="52" xfId="2" applyNumberFormat="1" applyFont="1" applyBorder="1">
      <alignment vertical="center"/>
    </xf>
    <xf numFmtId="181" fontId="3" fillId="0" borderId="53" xfId="2" applyNumberFormat="1" applyBorder="1" applyAlignment="1">
      <alignment horizontal="center" vertical="center"/>
    </xf>
    <xf numFmtId="181" fontId="28" fillId="0" borderId="54" xfId="2" applyNumberFormat="1" applyFont="1" applyBorder="1">
      <alignment vertical="center"/>
    </xf>
    <xf numFmtId="181" fontId="4" fillId="0" borderId="55" xfId="2" applyNumberFormat="1" applyFont="1" applyBorder="1">
      <alignment vertical="center"/>
    </xf>
    <xf numFmtId="181" fontId="4" fillId="0" borderId="56" xfId="2" applyNumberFormat="1" applyFont="1" applyBorder="1">
      <alignment vertical="center"/>
    </xf>
    <xf numFmtId="185" fontId="28" fillId="0" borderId="57" xfId="2" applyNumberFormat="1" applyFont="1" applyBorder="1">
      <alignment vertical="center"/>
    </xf>
    <xf numFmtId="181" fontId="3" fillId="0" borderId="58" xfId="2" applyNumberFormat="1" applyBorder="1">
      <alignment vertical="center"/>
    </xf>
    <xf numFmtId="181" fontId="3" fillId="0" borderId="59" xfId="2" applyNumberFormat="1" applyBorder="1">
      <alignment vertical="center"/>
    </xf>
    <xf numFmtId="181" fontId="6" fillId="0" borderId="35" xfId="2" applyNumberFormat="1" applyFont="1" applyBorder="1">
      <alignment vertical="center"/>
    </xf>
    <xf numFmtId="181" fontId="18" fillId="6" borderId="59" xfId="2" applyNumberFormat="1" applyFont="1" applyFill="1" applyBorder="1" applyAlignment="1">
      <alignment horizontal="center" vertical="center"/>
    </xf>
    <xf numFmtId="181" fontId="3" fillId="5" borderId="60" xfId="2" applyNumberFormat="1" applyFill="1" applyBorder="1" applyAlignment="1" applyProtection="1">
      <alignment horizontal="center" vertical="center"/>
      <protection locked="0"/>
    </xf>
    <xf numFmtId="178" fontId="3" fillId="5" borderId="27" xfId="2" applyNumberFormat="1" applyFill="1" applyBorder="1" applyAlignment="1" applyProtection="1">
      <alignment horizontal="center" vertical="center"/>
      <protection locked="0"/>
    </xf>
    <xf numFmtId="181" fontId="3" fillId="0" borderId="61" xfId="2" applyNumberFormat="1" applyBorder="1">
      <alignment vertical="center"/>
    </xf>
    <xf numFmtId="181" fontId="3" fillId="0" borderId="62" xfId="2" applyNumberFormat="1" applyBorder="1">
      <alignment vertical="center"/>
    </xf>
    <xf numFmtId="177" fontId="3" fillId="0" borderId="63" xfId="2" applyNumberFormat="1" applyBorder="1">
      <alignment vertical="center"/>
    </xf>
    <xf numFmtId="181" fontId="3" fillId="0" borderId="64" xfId="2" applyNumberFormat="1" applyBorder="1">
      <alignment vertical="center"/>
    </xf>
    <xf numFmtId="178" fontId="3" fillId="5" borderId="65" xfId="2" applyNumberFormat="1" applyFill="1" applyBorder="1" applyAlignment="1" applyProtection="1">
      <alignment horizontal="center" vertical="center"/>
      <protection locked="0"/>
    </xf>
    <xf numFmtId="181" fontId="18" fillId="6" borderId="66" xfId="2" applyNumberFormat="1" applyFont="1" applyFill="1" applyBorder="1" applyAlignment="1">
      <alignment vertical="center" wrapText="1" shrinkToFit="1"/>
    </xf>
    <xf numFmtId="178" fontId="3" fillId="5" borderId="67" xfId="2" applyNumberFormat="1" applyFill="1" applyBorder="1" applyAlignment="1" applyProtection="1">
      <alignment horizontal="center" vertical="center"/>
      <protection locked="0"/>
    </xf>
    <xf numFmtId="181" fontId="18" fillId="0" borderId="68" xfId="2" applyNumberFormat="1" applyFont="1" applyBorder="1" applyAlignment="1">
      <alignment horizontal="center" vertical="center"/>
    </xf>
    <xf numFmtId="181" fontId="18" fillId="0" borderId="51" xfId="2" applyNumberFormat="1" applyFont="1" applyBorder="1">
      <alignment vertical="center"/>
    </xf>
    <xf numFmtId="177" fontId="3" fillId="0" borderId="69" xfId="2" applyNumberFormat="1" applyBorder="1" applyAlignment="1">
      <alignment horizontal="right" vertical="center"/>
    </xf>
    <xf numFmtId="181" fontId="33" fillId="0" borderId="0" xfId="2" applyNumberFormat="1" applyFont="1">
      <alignment vertical="center"/>
    </xf>
    <xf numFmtId="0" fontId="16" fillId="0" borderId="0" xfId="2" applyFont="1">
      <alignment vertical="center"/>
    </xf>
    <xf numFmtId="0" fontId="16" fillId="0" borderId="8" xfId="2" applyFont="1" applyBorder="1" applyAlignment="1">
      <alignment horizontal="center" vertical="center" shrinkToFit="1"/>
    </xf>
    <xf numFmtId="187" fontId="16" fillId="0" borderId="8" xfId="2" applyNumberFormat="1" applyFont="1" applyBorder="1" applyAlignment="1">
      <alignment horizontal="center" vertical="center" wrapText="1"/>
    </xf>
    <xf numFmtId="0" fontId="16" fillId="0" borderId="8" xfId="2" applyFont="1" applyBorder="1" applyAlignment="1">
      <alignment horizontal="center" vertical="center" wrapText="1"/>
    </xf>
    <xf numFmtId="0" fontId="16" fillId="0" borderId="8" xfId="2" applyFont="1" applyBorder="1" applyAlignment="1">
      <alignment vertical="center" wrapText="1"/>
    </xf>
    <xf numFmtId="0" fontId="16" fillId="0" borderId="8" xfId="2" applyFont="1" applyBorder="1" applyAlignment="1">
      <alignment horizontal="center" vertical="center"/>
    </xf>
    <xf numFmtId="0" fontId="16" fillId="0" borderId="8" xfId="2" applyFont="1" applyBorder="1" applyAlignment="1">
      <alignment horizontal="center" vertical="center" wrapText="1" shrinkToFit="1"/>
    </xf>
    <xf numFmtId="0" fontId="16" fillId="5" borderId="8" xfId="2" applyFont="1" applyFill="1" applyBorder="1" applyAlignment="1">
      <alignment horizontal="center" vertical="center" wrapText="1" shrinkToFit="1"/>
    </xf>
    <xf numFmtId="187" fontId="16" fillId="5" borderId="8" xfId="2" applyNumberFormat="1" applyFont="1" applyFill="1" applyBorder="1" applyAlignment="1">
      <alignment horizontal="center" vertical="center" wrapText="1"/>
    </xf>
    <xf numFmtId="0" fontId="16" fillId="5" borderId="8" xfId="2" applyFont="1" applyFill="1" applyBorder="1" applyAlignment="1">
      <alignment horizontal="center" vertical="center" shrinkToFit="1"/>
    </xf>
    <xf numFmtId="0" fontId="16" fillId="5" borderId="8" xfId="2" applyFont="1" applyFill="1" applyBorder="1" applyAlignment="1">
      <alignment horizontal="left" vertical="center" wrapText="1"/>
    </xf>
    <xf numFmtId="0" fontId="3" fillId="0" borderId="0" xfId="2">
      <alignment vertical="center"/>
    </xf>
    <xf numFmtId="181" fontId="6" fillId="0" borderId="70" xfId="2" applyNumberFormat="1" applyFont="1" applyBorder="1" applyAlignment="1">
      <alignment vertical="center" wrapText="1"/>
    </xf>
    <xf numFmtId="177" fontId="3" fillId="5" borderId="71" xfId="2" applyNumberFormat="1" applyFill="1" applyBorder="1" applyProtection="1">
      <alignment vertical="center"/>
      <protection locked="0"/>
    </xf>
    <xf numFmtId="181" fontId="6" fillId="0" borderId="72" xfId="2" applyNumberFormat="1" applyFont="1" applyBorder="1" applyAlignment="1">
      <alignment vertical="center" wrapText="1"/>
    </xf>
    <xf numFmtId="181" fontId="6" fillId="0" borderId="73" xfId="2" applyNumberFormat="1" applyFont="1" applyBorder="1" applyAlignment="1">
      <alignment vertical="center" wrapText="1"/>
    </xf>
    <xf numFmtId="177" fontId="3" fillId="5" borderId="74" xfId="2" applyNumberFormat="1" applyFill="1" applyBorder="1" applyProtection="1">
      <alignment vertical="center"/>
      <protection locked="0"/>
    </xf>
    <xf numFmtId="177" fontId="6" fillId="0" borderId="75" xfId="2" applyNumberFormat="1" applyFont="1" applyBorder="1" applyAlignment="1" applyProtection="1">
      <alignment horizontal="center" vertical="center" wrapText="1"/>
      <protection locked="0"/>
    </xf>
    <xf numFmtId="49" fontId="16" fillId="5" borderId="76" xfId="2" applyNumberFormat="1" applyFont="1" applyFill="1" applyBorder="1" applyAlignment="1" applyProtection="1">
      <alignment vertical="top" wrapText="1"/>
      <protection locked="0"/>
    </xf>
    <xf numFmtId="177" fontId="3" fillId="5" borderId="77" xfId="2" applyNumberFormat="1" applyFill="1" applyBorder="1" applyProtection="1">
      <alignment vertical="center"/>
      <protection locked="0"/>
    </xf>
    <xf numFmtId="49" fontId="16" fillId="5" borderId="78" xfId="2" applyNumberFormat="1" applyFont="1" applyFill="1" applyBorder="1" applyAlignment="1" applyProtection="1">
      <alignment vertical="top" wrapText="1"/>
      <protection locked="0"/>
    </xf>
    <xf numFmtId="177" fontId="3" fillId="0" borderId="79" xfId="2" applyNumberFormat="1" applyBorder="1" applyProtection="1">
      <alignment vertical="center"/>
      <protection locked="0"/>
    </xf>
    <xf numFmtId="177" fontId="3" fillId="0" borderId="80" xfId="2" applyNumberFormat="1" applyBorder="1" applyProtection="1">
      <alignment vertical="center"/>
      <protection locked="0"/>
    </xf>
    <xf numFmtId="177" fontId="3" fillId="0" borderId="60" xfId="2" applyNumberFormat="1" applyBorder="1" applyProtection="1">
      <alignment vertical="center"/>
      <protection locked="0"/>
    </xf>
    <xf numFmtId="177" fontId="3" fillId="0" borderId="81" xfId="2" applyNumberFormat="1" applyBorder="1" applyProtection="1">
      <alignment vertical="center"/>
      <protection locked="0"/>
    </xf>
    <xf numFmtId="177" fontId="3" fillId="5" borderId="82" xfId="2" applyNumberFormat="1" applyFill="1" applyBorder="1" applyProtection="1">
      <alignment vertical="center"/>
      <protection locked="0"/>
    </xf>
    <xf numFmtId="177" fontId="3" fillId="0" borderId="83" xfId="2" applyNumberFormat="1" applyBorder="1" applyProtection="1">
      <alignment vertical="center"/>
      <protection locked="0"/>
    </xf>
    <xf numFmtId="49" fontId="16" fillId="5" borderId="84" xfId="2" applyNumberFormat="1" applyFont="1" applyFill="1" applyBorder="1" applyAlignment="1" applyProtection="1">
      <alignment vertical="top" wrapText="1"/>
      <protection locked="0"/>
    </xf>
    <xf numFmtId="49" fontId="16" fillId="5" borderId="7" xfId="2" applyNumberFormat="1" applyFont="1" applyFill="1" applyBorder="1" applyAlignment="1" applyProtection="1">
      <alignment vertical="top" wrapText="1"/>
      <protection locked="0"/>
    </xf>
    <xf numFmtId="49" fontId="16" fillId="5" borderId="85" xfId="2" applyNumberFormat="1" applyFont="1" applyFill="1" applyBorder="1" applyAlignment="1" applyProtection="1">
      <alignment vertical="top" wrapText="1"/>
      <protection locked="0"/>
    </xf>
    <xf numFmtId="181" fontId="6" fillId="0" borderId="86" xfId="2" applyNumberFormat="1" applyFont="1" applyBorder="1" applyAlignment="1">
      <alignment vertical="center" wrapText="1"/>
    </xf>
    <xf numFmtId="177" fontId="3" fillId="0" borderId="17" xfId="2" applyNumberFormat="1" applyBorder="1" applyProtection="1">
      <alignment vertical="center"/>
      <protection locked="0"/>
    </xf>
    <xf numFmtId="177" fontId="6" fillId="0" borderId="75" xfId="2" applyNumberFormat="1" applyFont="1" applyBorder="1" applyProtection="1">
      <alignment vertical="center"/>
      <protection locked="0"/>
    </xf>
    <xf numFmtId="181" fontId="3" fillId="5" borderId="8" xfId="2" applyNumberFormat="1" applyFill="1" applyBorder="1" applyAlignment="1" applyProtection="1">
      <alignment horizontal="right" vertical="center"/>
      <protection locked="0"/>
    </xf>
    <xf numFmtId="177" fontId="3" fillId="0" borderId="87" xfId="2" applyNumberFormat="1" applyBorder="1" applyProtection="1">
      <alignment vertical="center"/>
      <protection locked="0"/>
    </xf>
    <xf numFmtId="177" fontId="3" fillId="0" borderId="88" xfId="2" applyNumberFormat="1" applyBorder="1" applyProtection="1">
      <alignment vertical="center"/>
      <protection locked="0"/>
    </xf>
    <xf numFmtId="177" fontId="3" fillId="0" borderId="0" xfId="2" applyNumberFormat="1" applyProtection="1">
      <alignment vertical="center"/>
      <protection locked="0"/>
    </xf>
    <xf numFmtId="181" fontId="3" fillId="0" borderId="78" xfId="2" applyNumberFormat="1" applyBorder="1">
      <alignment vertical="center"/>
    </xf>
    <xf numFmtId="0" fontId="18" fillId="0" borderId="89" xfId="2" applyFont="1" applyBorder="1" applyAlignment="1">
      <alignment horizontal="center" vertical="center"/>
    </xf>
    <xf numFmtId="178" fontId="3" fillId="5" borderId="36" xfId="2" applyNumberFormat="1" applyFill="1" applyBorder="1" applyProtection="1">
      <alignment vertical="center"/>
      <protection locked="0"/>
    </xf>
    <xf numFmtId="178" fontId="3" fillId="5" borderId="90" xfId="2" applyNumberFormat="1" applyFill="1" applyBorder="1" applyProtection="1">
      <alignment vertical="center"/>
      <protection locked="0"/>
    </xf>
    <xf numFmtId="181" fontId="18" fillId="5" borderId="81" xfId="2" applyNumberFormat="1" applyFont="1" applyFill="1" applyBorder="1" applyAlignment="1" applyProtection="1">
      <alignment horizontal="center" vertical="center" shrinkToFit="1"/>
      <protection locked="0"/>
    </xf>
    <xf numFmtId="0" fontId="18" fillId="0" borderId="91" xfId="2" applyFont="1" applyBorder="1" applyAlignment="1">
      <alignment horizontal="center" vertical="center"/>
    </xf>
    <xf numFmtId="177" fontId="3" fillId="0" borderId="92" xfId="2" applyNumberFormat="1" applyBorder="1" applyProtection="1">
      <alignment vertical="center"/>
      <protection locked="0"/>
    </xf>
    <xf numFmtId="177" fontId="3" fillId="0" borderId="93" xfId="2" applyNumberFormat="1" applyBorder="1" applyProtection="1">
      <alignment vertical="center"/>
      <protection locked="0"/>
    </xf>
    <xf numFmtId="49" fontId="16" fillId="0" borderId="0" xfId="2" applyNumberFormat="1" applyFont="1" applyAlignment="1" applyProtection="1">
      <alignment vertical="top" wrapText="1"/>
      <protection locked="0"/>
    </xf>
    <xf numFmtId="177" fontId="3" fillId="5" borderId="94" xfId="2" applyNumberFormat="1" applyFill="1" applyBorder="1" applyProtection="1">
      <alignment vertical="center"/>
      <protection locked="0"/>
    </xf>
    <xf numFmtId="177" fontId="3" fillId="0" borderId="33" xfId="2" applyNumberFormat="1" applyBorder="1" applyProtection="1">
      <alignment vertical="center"/>
      <protection locked="0"/>
    </xf>
    <xf numFmtId="181" fontId="18" fillId="0" borderId="0" xfId="2" applyNumberFormat="1" applyFont="1" applyAlignment="1">
      <alignment vertical="top"/>
    </xf>
    <xf numFmtId="181" fontId="3" fillId="0" borderId="0" xfId="2" applyNumberFormat="1" applyAlignment="1">
      <alignment vertical="top"/>
    </xf>
    <xf numFmtId="181" fontId="3" fillId="0" borderId="0" xfId="2" applyNumberFormat="1" applyAlignment="1">
      <alignment vertical="top" wrapText="1"/>
    </xf>
    <xf numFmtId="49" fontId="16" fillId="5" borderId="95" xfId="2" applyNumberFormat="1" applyFont="1" applyFill="1" applyBorder="1" applyAlignment="1" applyProtection="1">
      <alignment vertical="top" wrapText="1"/>
      <protection locked="0"/>
    </xf>
    <xf numFmtId="177" fontId="3" fillId="5" borderId="96" xfId="2" applyNumberFormat="1" applyFill="1" applyBorder="1" applyProtection="1">
      <alignment vertical="center"/>
      <protection locked="0"/>
    </xf>
    <xf numFmtId="177" fontId="3" fillId="0" borderId="97" xfId="2" applyNumberFormat="1" applyBorder="1" applyProtection="1">
      <alignment vertical="center"/>
      <protection locked="0"/>
    </xf>
    <xf numFmtId="177" fontId="3" fillId="5" borderId="98" xfId="2" applyNumberFormat="1" applyFill="1" applyBorder="1" applyProtection="1">
      <alignment vertical="center"/>
      <protection locked="0"/>
    </xf>
    <xf numFmtId="177" fontId="3" fillId="0" borderId="99" xfId="2" applyNumberFormat="1" applyBorder="1" applyProtection="1">
      <alignment vertical="center"/>
      <protection locked="0"/>
    </xf>
    <xf numFmtId="49" fontId="16" fillId="5" borderId="100" xfId="2" applyNumberFormat="1" applyFont="1" applyFill="1" applyBorder="1" applyAlignment="1" applyProtection="1">
      <alignment vertical="top" wrapText="1"/>
      <protection locked="0"/>
    </xf>
    <xf numFmtId="177" fontId="3" fillId="5" borderId="101" xfId="2" applyNumberFormat="1" applyFill="1" applyBorder="1" applyProtection="1">
      <alignment vertical="center"/>
      <protection locked="0"/>
    </xf>
    <xf numFmtId="177" fontId="3" fillId="0" borderId="64" xfId="2" applyNumberFormat="1" applyBorder="1" applyProtection="1">
      <alignment vertical="center"/>
      <protection locked="0"/>
    </xf>
    <xf numFmtId="177" fontId="3" fillId="0" borderId="102" xfId="2" applyNumberFormat="1" applyBorder="1" applyProtection="1">
      <alignment vertical="center"/>
      <protection locked="0"/>
    </xf>
    <xf numFmtId="49" fontId="16" fillId="5" borderId="103" xfId="2" applyNumberFormat="1" applyFont="1" applyFill="1" applyBorder="1" applyAlignment="1" applyProtection="1">
      <alignment vertical="top" wrapText="1"/>
      <protection locked="0"/>
    </xf>
    <xf numFmtId="177" fontId="3" fillId="5" borderId="104" xfId="2" applyNumberFormat="1" applyFill="1" applyBorder="1" applyProtection="1">
      <alignment vertical="center"/>
      <protection locked="0"/>
    </xf>
    <xf numFmtId="177" fontId="3" fillId="0" borderId="105" xfId="2" applyNumberFormat="1" applyBorder="1" applyProtection="1">
      <alignment vertical="center"/>
      <protection locked="0"/>
    </xf>
    <xf numFmtId="177" fontId="3" fillId="0" borderId="32" xfId="2" applyNumberFormat="1" applyBorder="1" applyProtection="1">
      <alignment vertical="center"/>
      <protection locked="0"/>
    </xf>
    <xf numFmtId="181" fontId="4" fillId="0" borderId="48" xfId="2" applyNumberFormat="1" applyFont="1" applyBorder="1">
      <alignment vertical="center"/>
    </xf>
    <xf numFmtId="0" fontId="34" fillId="0" borderId="8" xfId="2" applyFont="1" applyBorder="1" applyAlignment="1">
      <alignment horizontal="center" vertical="center" wrapText="1" shrinkToFit="1"/>
    </xf>
    <xf numFmtId="181" fontId="3" fillId="0" borderId="29" xfId="2" applyNumberFormat="1" applyBorder="1" applyAlignment="1">
      <alignment vertical="center" shrinkToFit="1"/>
    </xf>
    <xf numFmtId="181" fontId="3" fillId="5" borderId="106" xfId="2" applyNumberFormat="1" applyFill="1" applyBorder="1" applyAlignment="1" applyProtection="1">
      <alignment horizontal="center" vertical="center"/>
      <protection locked="0"/>
    </xf>
    <xf numFmtId="181" fontId="18" fillId="0" borderId="107" xfId="2" applyNumberFormat="1" applyFont="1" applyBorder="1" applyAlignment="1">
      <alignment vertical="center" shrinkToFit="1"/>
    </xf>
    <xf numFmtId="181" fontId="3" fillId="9" borderId="51" xfId="2" applyNumberFormat="1" applyFill="1" applyBorder="1" applyAlignment="1">
      <alignment horizontal="center" vertical="center"/>
    </xf>
    <xf numFmtId="181" fontId="3" fillId="9" borderId="8" xfId="2" applyNumberFormat="1" applyFill="1" applyBorder="1" applyAlignment="1">
      <alignment horizontal="center" vertical="center"/>
    </xf>
    <xf numFmtId="181" fontId="3" fillId="9" borderId="108" xfId="2" applyNumberFormat="1" applyFill="1" applyBorder="1" applyAlignment="1">
      <alignment horizontal="center" vertical="center"/>
    </xf>
    <xf numFmtId="181" fontId="3" fillId="9" borderId="52" xfId="2" applyNumberFormat="1" applyFill="1" applyBorder="1" applyAlignment="1">
      <alignment horizontal="center" vertical="center"/>
    </xf>
    <xf numFmtId="181" fontId="3" fillId="9" borderId="107" xfId="2" applyNumberFormat="1" applyFill="1" applyBorder="1" applyAlignment="1">
      <alignment horizontal="center" vertical="center"/>
    </xf>
    <xf numFmtId="181" fontId="3" fillId="9" borderId="55" xfId="2" applyNumberFormat="1" applyFill="1" applyBorder="1" applyAlignment="1">
      <alignment horizontal="center" vertical="center"/>
    </xf>
    <xf numFmtId="181" fontId="3" fillId="9" borderId="56" xfId="2" applyNumberFormat="1" applyFill="1" applyBorder="1" applyAlignment="1">
      <alignment horizontal="center" vertical="center"/>
    </xf>
    <xf numFmtId="181" fontId="3" fillId="0" borderId="0" xfId="2" applyNumberFormat="1" applyAlignment="1">
      <alignment horizontal="right" vertical="center"/>
    </xf>
    <xf numFmtId="181" fontId="3" fillId="5" borderId="0" xfId="2" applyNumberFormat="1" applyFill="1">
      <alignment vertical="center"/>
    </xf>
    <xf numFmtId="181" fontId="3" fillId="10" borderId="8" xfId="2" applyNumberFormat="1" applyFill="1" applyBorder="1" applyAlignment="1">
      <alignment horizontal="center" vertical="center"/>
    </xf>
    <xf numFmtId="184" fontId="28" fillId="10" borderId="8" xfId="2" applyNumberFormat="1" applyFont="1" applyFill="1" applyBorder="1">
      <alignment vertical="center"/>
    </xf>
    <xf numFmtId="185" fontId="28" fillId="10" borderId="8" xfId="2" applyNumberFormat="1" applyFont="1" applyFill="1" applyBorder="1">
      <alignment vertical="center"/>
    </xf>
    <xf numFmtId="181" fontId="3" fillId="10" borderId="108" xfId="2" applyNumberFormat="1" applyFill="1" applyBorder="1">
      <alignment vertical="center"/>
    </xf>
    <xf numFmtId="185" fontId="28" fillId="10" borderId="1" xfId="2" applyNumberFormat="1" applyFont="1" applyFill="1" applyBorder="1">
      <alignment vertical="center"/>
    </xf>
    <xf numFmtId="185" fontId="28" fillId="10" borderId="108" xfId="2" applyNumberFormat="1" applyFont="1" applyFill="1" applyBorder="1" applyAlignment="1">
      <alignment horizontal="right" vertical="center"/>
    </xf>
    <xf numFmtId="185" fontId="28" fillId="10" borderId="52" xfId="2" applyNumberFormat="1" applyFont="1" applyFill="1" applyBorder="1">
      <alignment vertical="center"/>
    </xf>
    <xf numFmtId="181" fontId="28" fillId="10" borderId="109" xfId="2" applyNumberFormat="1" applyFont="1" applyFill="1" applyBorder="1">
      <alignment vertical="center"/>
    </xf>
    <xf numFmtId="181" fontId="3" fillId="10" borderId="54" xfId="2" applyNumberFormat="1" applyFill="1" applyBorder="1" applyAlignment="1">
      <alignment horizontal="center" vertical="center"/>
    </xf>
    <xf numFmtId="181" fontId="3" fillId="10" borderId="65" xfId="2" applyNumberFormat="1" applyFill="1" applyBorder="1">
      <alignment vertical="center"/>
    </xf>
    <xf numFmtId="184" fontId="28" fillId="10" borderId="65" xfId="2" applyNumberFormat="1" applyFont="1" applyFill="1" applyBorder="1">
      <alignment vertical="center"/>
    </xf>
    <xf numFmtId="181" fontId="4" fillId="10" borderId="110" xfId="2" applyNumberFormat="1" applyFont="1" applyFill="1" applyBorder="1">
      <alignment vertical="center"/>
    </xf>
    <xf numFmtId="181" fontId="3" fillId="10" borderId="56" xfId="2" applyNumberFormat="1" applyFill="1" applyBorder="1">
      <alignment vertical="center"/>
    </xf>
    <xf numFmtId="181" fontId="3" fillId="8" borderId="17" xfId="2" applyNumberFormat="1" applyFill="1" applyBorder="1" applyAlignment="1" applyProtection="1">
      <alignment horizontal="right" vertical="center"/>
      <protection locked="0"/>
    </xf>
    <xf numFmtId="181" fontId="3" fillId="8" borderId="8" xfId="2" applyNumberFormat="1" applyFill="1" applyBorder="1" applyAlignment="1" applyProtection="1">
      <alignment horizontal="right" vertical="center"/>
      <protection locked="0"/>
    </xf>
    <xf numFmtId="181" fontId="3" fillId="8" borderId="1" xfId="2" applyNumberFormat="1" applyFill="1" applyBorder="1" applyAlignment="1" applyProtection="1">
      <alignment horizontal="right" vertical="center"/>
      <protection locked="0"/>
    </xf>
    <xf numFmtId="0" fontId="22" fillId="0" borderId="111" xfId="0" applyFont="1" applyBorder="1" applyAlignment="1" applyProtection="1">
      <alignment horizontal="justify" vertical="center" wrapText="1"/>
      <protection locked="0"/>
    </xf>
    <xf numFmtId="0" fontId="22" fillId="0" borderId="113" xfId="0" applyFont="1" applyBorder="1" applyAlignment="1" applyProtection="1">
      <alignment horizontal="justify" vertical="center" wrapText="1"/>
      <protection locked="0"/>
    </xf>
    <xf numFmtId="0" fontId="22" fillId="0" borderId="112" xfId="0" applyFont="1" applyBorder="1" applyAlignment="1" applyProtection="1">
      <alignment horizontal="justify" vertical="center" wrapText="1"/>
      <protection locked="0"/>
    </xf>
    <xf numFmtId="0" fontId="22" fillId="0" borderId="0" xfId="0" applyFont="1" applyAlignment="1">
      <alignment horizontal="justify" vertical="center" wrapText="1"/>
    </xf>
    <xf numFmtId="0" fontId="22" fillId="0" borderId="111" xfId="0" applyFont="1" applyBorder="1" applyAlignment="1">
      <alignment horizontal="justify" vertical="center" wrapText="1"/>
    </xf>
    <xf numFmtId="0" fontId="22" fillId="0" borderId="112" xfId="0" applyFont="1" applyBorder="1" applyAlignment="1">
      <alignment horizontal="justify" vertical="center" wrapText="1"/>
    </xf>
    <xf numFmtId="181" fontId="6" fillId="9" borderId="114" xfId="2" applyNumberFormat="1" applyFont="1" applyFill="1" applyBorder="1" applyAlignment="1">
      <alignment vertical="center" wrapText="1"/>
    </xf>
    <xf numFmtId="181" fontId="6" fillId="9" borderId="3" xfId="2" applyNumberFormat="1" applyFont="1" applyFill="1" applyBorder="1" applyAlignment="1">
      <alignment vertical="center" wrapText="1"/>
    </xf>
    <xf numFmtId="0" fontId="22" fillId="0" borderId="61" xfId="0" applyFont="1" applyBorder="1" applyAlignment="1">
      <alignment horizontal="justify" vertical="center" wrapText="1"/>
    </xf>
    <xf numFmtId="0" fontId="22" fillId="0" borderId="73" xfId="0" applyFont="1" applyBorder="1" applyAlignment="1">
      <alignment horizontal="justify" vertical="center" wrapText="1"/>
    </xf>
    <xf numFmtId="181" fontId="18" fillId="5" borderId="61" xfId="2" applyNumberFormat="1" applyFont="1" applyFill="1" applyBorder="1" applyAlignment="1" applyProtection="1">
      <alignment horizontal="left" vertical="top" wrapText="1"/>
      <protection locked="0"/>
    </xf>
    <xf numFmtId="181" fontId="18" fillId="5" borderId="62" xfId="2" applyNumberFormat="1" applyFont="1" applyFill="1" applyBorder="1" applyAlignment="1" applyProtection="1">
      <alignment horizontal="left" vertical="top" wrapText="1"/>
      <protection locked="0"/>
    </xf>
    <xf numFmtId="181" fontId="18" fillId="5" borderId="73" xfId="2" applyNumberFormat="1" applyFont="1" applyFill="1" applyBorder="1" applyAlignment="1" applyProtection="1">
      <alignment horizontal="left" vertical="top" wrapText="1"/>
      <protection locked="0"/>
    </xf>
    <xf numFmtId="181" fontId="18" fillId="5" borderId="78" xfId="2" applyNumberFormat="1" applyFont="1" applyFill="1" applyBorder="1" applyAlignment="1" applyProtection="1">
      <alignment horizontal="left" vertical="top" wrapText="1"/>
      <protection locked="0"/>
    </xf>
    <xf numFmtId="181" fontId="18" fillId="5" borderId="0" xfId="2" applyNumberFormat="1" applyFont="1" applyFill="1" applyAlignment="1" applyProtection="1">
      <alignment horizontal="left" vertical="top" wrapText="1"/>
      <protection locked="0"/>
    </xf>
    <xf numFmtId="181" fontId="18" fillId="5" borderId="126" xfId="2" applyNumberFormat="1" applyFont="1" applyFill="1" applyBorder="1" applyAlignment="1" applyProtection="1">
      <alignment horizontal="left" vertical="top" wrapText="1"/>
      <protection locked="0"/>
    </xf>
    <xf numFmtId="181" fontId="18" fillId="5" borderId="63" xfId="2" applyNumberFormat="1" applyFont="1" applyFill="1" applyBorder="1" applyAlignment="1" applyProtection="1">
      <alignment horizontal="left" vertical="top" wrapText="1"/>
      <protection locked="0"/>
    </xf>
    <xf numFmtId="181" fontId="18" fillId="5" borderId="64" xfId="2" applyNumberFormat="1" applyFont="1" applyFill="1" applyBorder="1" applyAlignment="1" applyProtection="1">
      <alignment horizontal="left" vertical="top" wrapText="1"/>
      <protection locked="0"/>
    </xf>
    <xf numFmtId="181" fontId="18" fillId="5" borderId="131" xfId="2" applyNumberFormat="1" applyFont="1" applyFill="1" applyBorder="1" applyAlignment="1" applyProtection="1">
      <alignment horizontal="left" vertical="top" wrapText="1"/>
      <protection locked="0"/>
    </xf>
    <xf numFmtId="0" fontId="22" fillId="0" borderId="0" xfId="0" applyFont="1" applyAlignment="1" applyProtection="1">
      <alignment horizontal="justify" vertical="center"/>
      <protection locked="0"/>
    </xf>
    <xf numFmtId="0" fontId="22" fillId="0" borderId="0" xfId="0" applyFont="1" applyAlignment="1" applyProtection="1">
      <alignment horizontal="justify" vertical="center" wrapText="1"/>
      <protection locked="0"/>
    </xf>
    <xf numFmtId="0" fontId="22" fillId="0" borderId="61" xfId="0" applyFont="1" applyBorder="1" applyAlignment="1" applyProtection="1">
      <alignment horizontal="justify" vertical="center" wrapText="1"/>
      <protection locked="0"/>
    </xf>
    <xf numFmtId="0" fontId="22" fillId="0" borderId="62" xfId="0" applyFont="1" applyBorder="1" applyAlignment="1" applyProtection="1">
      <alignment horizontal="justify" vertical="center" wrapText="1"/>
      <protection locked="0"/>
    </xf>
    <xf numFmtId="0" fontId="22" fillId="0" borderId="73" xfId="0" applyFont="1" applyBorder="1" applyAlignment="1" applyProtection="1">
      <alignment horizontal="justify" vertical="center" wrapText="1"/>
      <protection locked="0"/>
    </xf>
    <xf numFmtId="181" fontId="6" fillId="9" borderId="115" xfId="2" applyNumberFormat="1" applyFont="1" applyFill="1" applyBorder="1" applyAlignment="1">
      <alignment horizontal="center" vertical="center" wrapText="1"/>
    </xf>
    <xf numFmtId="181" fontId="6" fillId="9" borderId="116" xfId="2" applyNumberFormat="1" applyFont="1" applyFill="1" applyBorder="1" applyAlignment="1">
      <alignment horizontal="center" vertical="center" wrapText="1"/>
    </xf>
    <xf numFmtId="181" fontId="6" fillId="9" borderId="117" xfId="2" applyNumberFormat="1" applyFont="1" applyFill="1" applyBorder="1" applyAlignment="1">
      <alignment horizontal="center" vertical="center" wrapText="1"/>
    </xf>
    <xf numFmtId="181" fontId="6" fillId="9" borderId="118" xfId="2" applyNumberFormat="1" applyFont="1" applyFill="1" applyBorder="1" applyAlignment="1">
      <alignment horizontal="center" vertical="center" wrapText="1"/>
    </xf>
    <xf numFmtId="181" fontId="3" fillId="9" borderId="51" xfId="2" applyNumberFormat="1" applyFill="1" applyBorder="1" applyAlignment="1">
      <alignment horizontal="center" vertical="center"/>
    </xf>
    <xf numFmtId="181" fontId="6" fillId="10" borderId="119" xfId="2" applyNumberFormat="1" applyFont="1" applyFill="1" applyBorder="1" applyAlignment="1">
      <alignment horizontal="center" vertical="center" wrapText="1"/>
    </xf>
    <xf numFmtId="181" fontId="6" fillId="10" borderId="20" xfId="2" applyNumberFormat="1" applyFont="1" applyFill="1" applyBorder="1" applyAlignment="1">
      <alignment horizontal="center" vertical="center" wrapText="1"/>
    </xf>
    <xf numFmtId="177" fontId="16" fillId="0" borderId="80" xfId="2" applyNumberFormat="1" applyFont="1" applyBorder="1" applyAlignment="1" applyProtection="1">
      <alignment horizontal="left" vertical="top" wrapText="1"/>
      <protection locked="0"/>
    </xf>
    <xf numFmtId="177" fontId="16" fillId="0" borderId="120" xfId="2" applyNumberFormat="1" applyFont="1" applyBorder="1" applyAlignment="1" applyProtection="1">
      <alignment horizontal="left" vertical="top" wrapText="1"/>
      <protection locked="0"/>
    </xf>
    <xf numFmtId="177" fontId="16" fillId="0" borderId="121" xfId="2" applyNumberFormat="1" applyFont="1" applyBorder="1" applyAlignment="1" applyProtection="1">
      <alignment horizontal="left" vertical="top" wrapText="1"/>
      <protection locked="0"/>
    </xf>
    <xf numFmtId="181" fontId="6" fillId="10" borderId="122" xfId="2" applyNumberFormat="1" applyFont="1" applyFill="1" applyBorder="1" applyAlignment="1">
      <alignment vertical="center" wrapText="1"/>
    </xf>
    <xf numFmtId="181" fontId="6" fillId="10" borderId="7" xfId="2" applyNumberFormat="1" applyFont="1" applyFill="1" applyBorder="1" applyAlignment="1">
      <alignment vertical="center" wrapText="1"/>
    </xf>
    <xf numFmtId="181" fontId="18" fillId="10" borderId="122" xfId="2" applyNumberFormat="1" applyFont="1" applyFill="1" applyBorder="1" applyAlignment="1">
      <alignment horizontal="center" vertical="center" wrapText="1"/>
    </xf>
    <xf numFmtId="181" fontId="18" fillId="10" borderId="119" xfId="2" applyNumberFormat="1" applyFont="1" applyFill="1" applyBorder="1" applyAlignment="1">
      <alignment horizontal="center" vertical="center" wrapText="1"/>
    </xf>
    <xf numFmtId="181" fontId="18" fillId="10" borderId="7" xfId="2" applyNumberFormat="1" applyFont="1" applyFill="1" applyBorder="1" applyAlignment="1">
      <alignment horizontal="center" vertical="center" wrapText="1"/>
    </xf>
    <xf numFmtId="181" fontId="18" fillId="10" borderId="20" xfId="2" applyNumberFormat="1" applyFont="1" applyFill="1" applyBorder="1" applyAlignment="1">
      <alignment horizontal="center" vertical="center" wrapText="1"/>
    </xf>
    <xf numFmtId="181" fontId="3" fillId="8" borderId="123" xfId="2" applyNumberFormat="1" applyFill="1" applyBorder="1" applyAlignment="1" applyProtection="1">
      <alignment horizontal="right" vertical="center"/>
      <protection locked="0"/>
    </xf>
    <xf numFmtId="181" fontId="3" fillId="8" borderId="20" xfId="2" applyNumberFormat="1" applyFill="1" applyBorder="1" applyAlignment="1" applyProtection="1">
      <alignment horizontal="right" vertical="center"/>
      <protection locked="0"/>
    </xf>
    <xf numFmtId="181" fontId="6" fillId="10" borderId="114" xfId="2" applyNumberFormat="1" applyFont="1" applyFill="1" applyBorder="1" applyAlignment="1">
      <alignment horizontal="center" vertical="center" wrapText="1"/>
    </xf>
    <xf numFmtId="181" fontId="6" fillId="10" borderId="3" xfId="2" applyNumberFormat="1" applyFont="1" applyFill="1" applyBorder="1" applyAlignment="1">
      <alignment horizontal="center" vertical="center" wrapText="1"/>
    </xf>
    <xf numFmtId="184" fontId="28" fillId="10" borderId="1" xfId="2" applyNumberFormat="1" applyFont="1" applyFill="1" applyBorder="1">
      <alignment vertical="center"/>
    </xf>
    <xf numFmtId="184" fontId="28" fillId="10" borderId="7" xfId="2" applyNumberFormat="1" applyFont="1" applyFill="1" applyBorder="1">
      <alignment vertical="center"/>
    </xf>
    <xf numFmtId="181" fontId="18" fillId="0" borderId="69" xfId="2" applyNumberFormat="1" applyFont="1" applyBorder="1" applyAlignment="1">
      <alignment horizontal="left" vertical="center"/>
    </xf>
    <xf numFmtId="181" fontId="18" fillId="0" borderId="118" xfId="2" applyNumberFormat="1" applyFont="1" applyBorder="1" applyAlignment="1">
      <alignment horizontal="left" vertical="center"/>
    </xf>
    <xf numFmtId="178" fontId="3" fillId="0" borderId="124" xfId="2" applyNumberFormat="1" applyBorder="1" applyAlignment="1" applyProtection="1">
      <alignment horizontal="right" vertical="center"/>
      <protection locked="0"/>
    </xf>
    <xf numFmtId="178" fontId="3" fillId="0" borderId="125" xfId="2" applyNumberFormat="1" applyBorder="1" applyAlignment="1" applyProtection="1">
      <alignment horizontal="right" vertical="center"/>
      <protection locked="0"/>
    </xf>
    <xf numFmtId="181" fontId="3" fillId="5" borderId="0" xfId="2" applyNumberFormat="1" applyFill="1" applyAlignment="1" applyProtection="1">
      <alignment horizontal="left" vertical="center"/>
      <protection locked="0"/>
    </xf>
    <xf numFmtId="181" fontId="3" fillId="0" borderId="7" xfId="2" applyNumberFormat="1" applyBorder="1" applyAlignment="1">
      <alignment horizontal="center" vertical="center" shrinkToFit="1"/>
    </xf>
    <xf numFmtId="181" fontId="3" fillId="0" borderId="83" xfId="2" applyNumberFormat="1" applyBorder="1" applyAlignment="1">
      <alignment horizontal="center" vertical="center" shrinkToFit="1"/>
    </xf>
    <xf numFmtId="181" fontId="3" fillId="0" borderId="20" xfId="2" applyNumberFormat="1" applyBorder="1" applyAlignment="1">
      <alignment horizontal="center" vertical="center" shrinkToFit="1"/>
    </xf>
    <xf numFmtId="184" fontId="28" fillId="0" borderId="27" xfId="2" applyNumberFormat="1" applyFont="1" applyBorder="1">
      <alignment vertical="center"/>
    </xf>
    <xf numFmtId="184" fontId="28" fillId="0" borderId="49" xfId="2" applyNumberFormat="1" applyFont="1" applyBorder="1">
      <alignment vertical="center"/>
    </xf>
    <xf numFmtId="184" fontId="28" fillId="0" borderId="17" xfId="2" applyNumberFormat="1" applyFont="1" applyBorder="1">
      <alignment vertical="center"/>
    </xf>
    <xf numFmtId="181" fontId="3" fillId="0" borderId="61" xfId="2" applyNumberFormat="1" applyBorder="1" applyAlignment="1">
      <alignment horizontal="center" vertical="center" shrinkToFit="1"/>
    </xf>
    <xf numFmtId="181" fontId="3" fillId="0" borderId="78" xfId="2" applyNumberFormat="1" applyBorder="1" applyAlignment="1">
      <alignment horizontal="center" vertical="center" shrinkToFit="1"/>
    </xf>
    <xf numFmtId="181" fontId="17" fillId="0" borderId="73" xfId="2" applyNumberFormat="1" applyFont="1" applyBorder="1" applyAlignment="1">
      <alignment horizontal="center" vertical="center"/>
    </xf>
    <xf numFmtId="181" fontId="17" fillId="0" borderId="126" xfId="2" applyNumberFormat="1" applyFont="1" applyBorder="1" applyAlignment="1">
      <alignment horizontal="center" vertical="center"/>
    </xf>
    <xf numFmtId="181" fontId="28" fillId="0" borderId="127" xfId="2" applyNumberFormat="1" applyFont="1" applyBorder="1">
      <alignment vertical="center"/>
    </xf>
    <xf numFmtId="181" fontId="28" fillId="0" borderId="128" xfId="2" applyNumberFormat="1" applyFont="1" applyBorder="1">
      <alignment vertical="center"/>
    </xf>
    <xf numFmtId="181" fontId="28" fillId="0" borderId="129" xfId="2" applyNumberFormat="1" applyFont="1" applyBorder="1">
      <alignment vertical="center"/>
    </xf>
    <xf numFmtId="184" fontId="28" fillId="0" borderId="127" xfId="2" applyNumberFormat="1" applyFont="1" applyBorder="1">
      <alignment vertical="center"/>
    </xf>
    <xf numFmtId="184" fontId="28" fillId="0" borderId="128" xfId="2" applyNumberFormat="1" applyFont="1" applyBorder="1">
      <alignment vertical="center"/>
    </xf>
    <xf numFmtId="184" fontId="28" fillId="0" borderId="129" xfId="2" applyNumberFormat="1" applyFont="1" applyBorder="1">
      <alignment vertical="center"/>
    </xf>
    <xf numFmtId="181" fontId="3" fillId="0" borderId="127" xfId="2" applyNumberFormat="1" applyBorder="1">
      <alignment vertical="center"/>
    </xf>
    <xf numFmtId="181" fontId="3" fillId="0" borderId="129" xfId="2" applyNumberFormat="1" applyBorder="1">
      <alignment vertical="center"/>
    </xf>
    <xf numFmtId="181" fontId="6" fillId="0" borderId="4" xfId="2" applyNumberFormat="1" applyFont="1" applyBorder="1" applyAlignment="1">
      <alignment horizontal="center" vertical="center" wrapText="1"/>
    </xf>
    <xf numFmtId="181" fontId="6" fillId="0" borderId="123" xfId="2" applyNumberFormat="1" applyFont="1" applyBorder="1" applyAlignment="1">
      <alignment horizontal="center" vertical="center" wrapText="1"/>
    </xf>
    <xf numFmtId="181" fontId="6" fillId="0" borderId="6" xfId="2" applyNumberFormat="1" applyFont="1" applyBorder="1" applyAlignment="1">
      <alignment horizontal="center" vertical="center" wrapText="1"/>
    </xf>
    <xf numFmtId="181" fontId="6" fillId="0" borderId="21" xfId="2" applyNumberFormat="1" applyFont="1" applyBorder="1" applyAlignment="1">
      <alignment horizontal="center" vertical="center" wrapText="1"/>
    </xf>
    <xf numFmtId="181" fontId="3" fillId="0" borderId="84" xfId="2" applyNumberFormat="1" applyBorder="1" applyAlignment="1">
      <alignment horizontal="center" vertical="center" shrinkToFit="1"/>
    </xf>
    <xf numFmtId="181" fontId="3" fillId="0" borderId="81" xfId="2" applyNumberFormat="1" applyBorder="1" applyAlignment="1">
      <alignment horizontal="center" vertical="center" shrinkToFit="1"/>
    </xf>
    <xf numFmtId="181" fontId="3" fillId="5" borderId="27" xfId="2" applyNumberFormat="1" applyFill="1" applyBorder="1" applyAlignment="1" applyProtection="1">
      <alignment horizontal="right" vertical="center"/>
      <protection locked="0"/>
    </xf>
    <xf numFmtId="181" fontId="3" fillId="5" borderId="17" xfId="2" applyNumberFormat="1" applyFill="1" applyBorder="1" applyAlignment="1" applyProtection="1">
      <alignment horizontal="right" vertical="center"/>
      <protection locked="0"/>
    </xf>
    <xf numFmtId="181" fontId="28" fillId="0" borderId="27" xfId="2" applyNumberFormat="1" applyFont="1" applyBorder="1">
      <alignment vertical="center"/>
    </xf>
    <xf numFmtId="181" fontId="28" fillId="0" borderId="49" xfId="2" applyNumberFormat="1" applyFont="1" applyBorder="1">
      <alignment vertical="center"/>
    </xf>
    <xf numFmtId="181" fontId="28" fillId="0" borderId="17" xfId="2" applyNumberFormat="1" applyFont="1" applyBorder="1">
      <alignment vertical="center"/>
    </xf>
    <xf numFmtId="181" fontId="3" fillId="0" borderId="69" xfId="2" applyNumberFormat="1" applyBorder="1" applyAlignment="1">
      <alignment horizontal="center" vertical="center" wrapText="1"/>
    </xf>
    <xf numFmtId="181" fontId="3" fillId="0" borderId="130" xfId="2" applyNumberFormat="1" applyBorder="1" applyAlignment="1">
      <alignment horizontal="center" vertical="center" wrapText="1"/>
    </xf>
    <xf numFmtId="181" fontId="3" fillId="0" borderId="118" xfId="2" applyNumberFormat="1" applyBorder="1" applyAlignment="1">
      <alignment horizontal="center" vertical="center" wrapText="1"/>
    </xf>
    <xf numFmtId="6" fontId="3" fillId="5" borderId="0" xfId="1" applyFont="1" applyFill="1" applyAlignment="1" applyProtection="1">
      <alignment horizontal="left" vertical="center"/>
      <protection locked="0"/>
    </xf>
    <xf numFmtId="181" fontId="3" fillId="0" borderId="7" xfId="2" applyNumberFormat="1" applyBorder="1" applyAlignment="1">
      <alignment horizontal="center" vertical="center"/>
    </xf>
    <xf numFmtId="181" fontId="3" fillId="0" borderId="83" xfId="2" applyNumberFormat="1" applyBorder="1" applyAlignment="1">
      <alignment horizontal="center" vertical="center"/>
    </xf>
    <xf numFmtId="181" fontId="3" fillId="0" borderId="20" xfId="2" applyNumberFormat="1" applyBorder="1" applyAlignment="1">
      <alignment horizontal="center" vertical="center"/>
    </xf>
    <xf numFmtId="181" fontId="6" fillId="0" borderId="122" xfId="2" applyNumberFormat="1" applyFont="1" applyBorder="1" applyAlignment="1">
      <alignment horizontal="left" vertical="center" wrapText="1"/>
    </xf>
    <xf numFmtId="181" fontId="6" fillId="0" borderId="6" xfId="2" applyNumberFormat="1" applyFont="1" applyBorder="1" applyAlignment="1">
      <alignment horizontal="left" vertical="center" wrapText="1"/>
    </xf>
    <xf numFmtId="181" fontId="6" fillId="0" borderId="122" xfId="2" applyNumberFormat="1" applyFont="1" applyBorder="1" applyAlignment="1">
      <alignment horizontal="center" vertical="center" wrapText="1"/>
    </xf>
    <xf numFmtId="181" fontId="3" fillId="5" borderId="64" xfId="2" applyNumberFormat="1" applyFill="1" applyBorder="1" applyAlignment="1">
      <alignment horizontal="center" vertical="center"/>
    </xf>
    <xf numFmtId="49" fontId="27" fillId="0" borderId="113" xfId="2" applyNumberFormat="1" applyFont="1" applyBorder="1" applyAlignment="1" applyProtection="1">
      <alignment horizontal="left" vertical="top" wrapText="1"/>
      <protection locked="0"/>
    </xf>
    <xf numFmtId="181" fontId="17" fillId="0" borderId="114" xfId="2" applyNumberFormat="1" applyFont="1" applyBorder="1" applyAlignment="1">
      <alignment horizontal="left" vertical="center" wrapText="1" shrinkToFit="1"/>
    </xf>
    <xf numFmtId="181" fontId="17" fillId="0" borderId="2" xfId="2" applyNumberFormat="1" applyFont="1" applyBorder="1" applyAlignment="1">
      <alignment horizontal="left" vertical="center" wrapText="1" shrinkToFit="1"/>
    </xf>
    <xf numFmtId="181" fontId="6" fillId="10" borderId="115" xfId="2" applyNumberFormat="1" applyFont="1" applyFill="1" applyBorder="1" applyAlignment="1">
      <alignment horizontal="center" vertical="center" wrapText="1"/>
    </xf>
    <xf numFmtId="181" fontId="6" fillId="10" borderId="116" xfId="2" applyNumberFormat="1" applyFont="1" applyFill="1" applyBorder="1" applyAlignment="1">
      <alignment horizontal="center" vertical="center" wrapText="1"/>
    </xf>
    <xf numFmtId="181" fontId="3" fillId="0" borderId="61" xfId="2" applyNumberFormat="1" applyBorder="1" applyAlignment="1">
      <alignment horizontal="center" vertical="center" wrapText="1"/>
    </xf>
    <xf numFmtId="181" fontId="3" fillId="0" borderId="62" xfId="2" applyNumberFormat="1" applyBorder="1" applyAlignment="1">
      <alignment horizontal="center" vertical="center" wrapText="1"/>
    </xf>
    <xf numFmtId="181" fontId="3" fillId="0" borderId="119" xfId="2" applyNumberFormat="1" applyBorder="1" applyAlignment="1">
      <alignment horizontal="center" vertical="center" wrapText="1"/>
    </xf>
    <xf numFmtId="181" fontId="3" fillId="0" borderId="73" xfId="2" applyNumberFormat="1" applyBorder="1" applyAlignment="1">
      <alignment horizontal="center" vertical="center" shrinkToFit="1"/>
    </xf>
    <xf numFmtId="181" fontId="3" fillId="0" borderId="126" xfId="2" applyNumberFormat="1" applyBorder="1" applyAlignment="1">
      <alignment horizontal="center" vertical="center" shrinkToFit="1"/>
    </xf>
    <xf numFmtId="181" fontId="3" fillId="0" borderId="62" xfId="2" applyNumberFormat="1" applyBorder="1" applyAlignment="1">
      <alignment horizontal="center" vertical="center" shrinkToFit="1"/>
    </xf>
    <xf numFmtId="181" fontId="3" fillId="0" borderId="119" xfId="2" applyNumberFormat="1" applyBorder="1" applyAlignment="1">
      <alignment horizontal="center" vertical="center" shrinkToFit="1"/>
    </xf>
    <xf numFmtId="181" fontId="3" fillId="0" borderId="0" xfId="2" applyNumberFormat="1" applyAlignment="1">
      <alignment horizontal="center" vertical="center" shrinkToFit="1"/>
    </xf>
    <xf numFmtId="181" fontId="3" fillId="0" borderId="21" xfId="2" applyNumberFormat="1" applyBorder="1" applyAlignment="1">
      <alignment horizontal="center" vertical="center" shrinkToFit="1"/>
    </xf>
    <xf numFmtId="181" fontId="3" fillId="5" borderId="1" xfId="2" applyNumberFormat="1" applyFill="1" applyBorder="1" applyAlignment="1" applyProtection="1">
      <alignment horizontal="right" vertical="center"/>
      <protection locked="0"/>
    </xf>
    <xf numFmtId="181" fontId="3" fillId="5" borderId="3" xfId="2" applyNumberFormat="1" applyFill="1" applyBorder="1" applyAlignment="1" applyProtection="1">
      <alignment horizontal="right" vertical="center"/>
      <protection locked="0"/>
    </xf>
    <xf numFmtId="181" fontId="3" fillId="0" borderId="4" xfId="2" applyNumberFormat="1" applyBorder="1" applyAlignment="1">
      <alignment horizontal="center" vertical="center" wrapText="1"/>
    </xf>
    <xf numFmtId="181" fontId="3" fillId="0" borderId="5" xfId="2" applyNumberFormat="1" applyBorder="1" applyAlignment="1">
      <alignment horizontal="center" vertical="center" wrapText="1"/>
    </xf>
    <xf numFmtId="181" fontId="3" fillId="0" borderId="123" xfId="2" applyNumberFormat="1" applyBorder="1" applyAlignment="1">
      <alignment horizontal="center" vertical="center" wrapText="1"/>
    </xf>
    <xf numFmtId="181" fontId="3" fillId="0" borderId="6" xfId="2" applyNumberFormat="1" applyBorder="1" applyAlignment="1">
      <alignment horizontal="center" vertical="center" wrapText="1"/>
    </xf>
    <xf numFmtId="181" fontId="3" fillId="0" borderId="0" xfId="2" applyNumberFormat="1" applyAlignment="1">
      <alignment horizontal="center" vertical="center" wrapText="1"/>
    </xf>
    <xf numFmtId="181" fontId="3" fillId="0" borderId="21" xfId="2" applyNumberFormat="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3" fillId="0" borderId="27" xfId="0" applyFont="1" applyBorder="1" applyAlignment="1">
      <alignment horizontal="left" vertical="center" wrapText="1"/>
    </xf>
    <xf numFmtId="0" fontId="3" fillId="0" borderId="49" xfId="0" applyFont="1" applyBorder="1" applyAlignment="1">
      <alignment horizontal="left" vertical="center" wrapText="1"/>
    </xf>
    <xf numFmtId="0" fontId="0" fillId="0" borderId="49" xfId="0" applyBorder="1" applyAlignment="1">
      <alignment horizontal="left" vertical="center"/>
    </xf>
    <xf numFmtId="0" fontId="0" fillId="0" borderId="17" xfId="0" applyBorder="1">
      <alignment vertical="center"/>
    </xf>
    <xf numFmtId="0" fontId="3" fillId="0" borderId="27" xfId="0" applyFont="1" applyBorder="1" applyAlignment="1">
      <alignment vertical="center" wrapText="1"/>
    </xf>
    <xf numFmtId="0" fontId="0" fillId="0" borderId="49" xfId="0" applyBorder="1">
      <alignment vertical="center"/>
    </xf>
    <xf numFmtId="0" fontId="0" fillId="0" borderId="49" xfId="0" applyBorder="1" applyAlignment="1">
      <alignment vertical="center" wrapText="1"/>
    </xf>
    <xf numFmtId="0" fontId="3" fillId="3" borderId="140" xfId="0" applyFont="1" applyFill="1" applyBorder="1" applyAlignment="1">
      <alignment horizontal="center" vertical="center"/>
    </xf>
    <xf numFmtId="0" fontId="3" fillId="3" borderId="141" xfId="0" applyFont="1" applyFill="1" applyBorder="1" applyAlignment="1">
      <alignment horizontal="center" vertical="center"/>
    </xf>
    <xf numFmtId="0" fontId="3" fillId="3" borderId="142" xfId="0" applyFont="1" applyFill="1" applyBorder="1" applyAlignment="1">
      <alignment horizontal="center" vertical="center"/>
    </xf>
    <xf numFmtId="0" fontId="8" fillId="0" borderId="135" xfId="0" applyFont="1" applyBorder="1" applyAlignment="1">
      <alignment vertical="center" wrapText="1"/>
    </xf>
    <xf numFmtId="0" fontId="8" fillId="0" borderId="136" xfId="0" applyFont="1" applyBorder="1" applyAlignment="1">
      <alignment vertical="center" wrapText="1"/>
    </xf>
    <xf numFmtId="0" fontId="8" fillId="0" borderId="137" xfId="0" applyFont="1" applyBorder="1" applyAlignment="1">
      <alignment vertical="center" wrapText="1"/>
    </xf>
    <xf numFmtId="0" fontId="3" fillId="0" borderId="8" xfId="0" applyFont="1" applyBorder="1">
      <alignment vertical="center"/>
    </xf>
    <xf numFmtId="0" fontId="7" fillId="0" borderId="138" xfId="0" applyFont="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49" fontId="3" fillId="0" borderId="1" xfId="0" applyNumberFormat="1" applyFont="1" applyBorder="1">
      <alignment vertical="center"/>
    </xf>
    <xf numFmtId="49" fontId="0" fillId="0" borderId="2" xfId="0" applyNumberFormat="1" applyBorder="1">
      <alignment vertical="center"/>
    </xf>
    <xf numFmtId="49" fontId="0" fillId="0" borderId="3" xfId="0" applyNumberFormat="1" applyBorder="1">
      <alignment vertical="center"/>
    </xf>
    <xf numFmtId="0" fontId="3" fillId="0" borderId="49" xfId="0" applyFont="1" applyBorder="1">
      <alignment vertical="center"/>
    </xf>
    <xf numFmtId="0" fontId="3" fillId="0" borderId="49" xfId="0" applyFont="1" applyBorder="1" applyAlignment="1">
      <alignment vertical="center" wrapText="1"/>
    </xf>
    <xf numFmtId="0" fontId="3" fillId="0" borderId="4" xfId="0" applyFont="1" applyBorder="1" applyAlignment="1">
      <alignment vertical="center" wrapText="1"/>
    </xf>
    <xf numFmtId="0" fontId="3" fillId="0" borderId="5" xfId="0" applyFont="1" applyBorder="1">
      <alignment vertical="center"/>
    </xf>
    <xf numFmtId="0" fontId="0" fillId="0" borderId="5" xfId="0" applyBorder="1">
      <alignment vertical="center"/>
    </xf>
    <xf numFmtId="0" fontId="0" fillId="0" borderId="123" xfId="0" applyBorder="1">
      <alignment vertical="center"/>
    </xf>
    <xf numFmtId="0" fontId="3" fillId="0" borderId="132" xfId="0" applyFont="1" applyBorder="1" applyAlignment="1">
      <alignment vertical="center" wrapText="1"/>
    </xf>
    <xf numFmtId="0" fontId="3" fillId="0" borderId="133" xfId="0" applyFont="1" applyBorder="1">
      <alignment vertical="center"/>
    </xf>
    <xf numFmtId="0" fontId="0" fillId="0" borderId="133" xfId="0" applyBorder="1">
      <alignment vertical="center"/>
    </xf>
    <xf numFmtId="0" fontId="0" fillId="0" borderId="134" xfId="0" applyBorder="1">
      <alignment vertical="center"/>
    </xf>
    <xf numFmtId="0" fontId="3" fillId="0" borderId="8" xfId="0" applyFont="1" applyBorder="1" applyAlignment="1">
      <alignment vertical="center" wrapText="1"/>
    </xf>
    <xf numFmtId="49" fontId="3" fillId="0" borderId="2" xfId="0" applyNumberFormat="1" applyFont="1" applyBorder="1">
      <alignment vertical="center"/>
    </xf>
    <xf numFmtId="49" fontId="3" fillId="0" borderId="3" xfId="0" applyNumberFormat="1" applyFont="1" applyBorder="1">
      <alignment vertical="center"/>
    </xf>
    <xf numFmtId="0" fontId="8" fillId="0" borderId="132" xfId="0" applyFont="1" applyBorder="1" applyAlignment="1">
      <alignment vertical="center" wrapText="1"/>
    </xf>
    <xf numFmtId="0" fontId="14" fillId="0" borderId="133" xfId="0" applyFont="1" applyBorder="1" applyAlignment="1">
      <alignment vertical="center" wrapText="1"/>
    </xf>
    <xf numFmtId="0" fontId="14" fillId="0" borderId="133" xfId="0" applyFont="1" applyBorder="1">
      <alignment vertical="center"/>
    </xf>
    <xf numFmtId="0" fontId="14" fillId="0" borderId="134" xfId="0" applyFont="1" applyBorder="1">
      <alignment vertical="center"/>
    </xf>
    <xf numFmtId="0" fontId="3" fillId="0" borderId="135" xfId="0" applyFont="1" applyBorder="1" applyAlignment="1">
      <alignment horizontal="left" vertical="center" wrapText="1"/>
    </xf>
    <xf numFmtId="0" fontId="3" fillId="0" borderId="136" xfId="0" applyFont="1" applyBorder="1" applyAlignment="1">
      <alignment horizontal="left" vertical="center" wrapText="1"/>
    </xf>
    <xf numFmtId="0" fontId="3" fillId="0" borderId="137" xfId="0" applyFont="1" applyBorder="1" applyAlignment="1">
      <alignment horizontal="left" vertical="center" wrapText="1"/>
    </xf>
    <xf numFmtId="0" fontId="12" fillId="0" borderId="0" xfId="0" applyFont="1">
      <alignment vertical="center"/>
    </xf>
    <xf numFmtId="0" fontId="0" fillId="0" borderId="0" xfId="0">
      <alignment vertical="center"/>
    </xf>
    <xf numFmtId="0" fontId="13" fillId="0" borderId="0" xfId="0" applyFont="1" applyAlignment="1">
      <alignment horizontal="left" vertical="center"/>
    </xf>
    <xf numFmtId="0" fontId="12" fillId="5" borderId="12" xfId="0" applyFont="1" applyFill="1" applyBorder="1" applyAlignment="1">
      <alignment vertical="center" wrapText="1"/>
    </xf>
    <xf numFmtId="0" fontId="12" fillId="5" borderId="143" xfId="0" applyFont="1" applyFill="1" applyBorder="1">
      <alignment vertical="center"/>
    </xf>
    <xf numFmtId="0" fontId="12" fillId="5" borderId="15" xfId="0" applyFont="1" applyFill="1" applyBorder="1" applyAlignment="1">
      <alignment vertical="center" wrapText="1"/>
    </xf>
    <xf numFmtId="0" fontId="12" fillId="5" borderId="43" xfId="0" applyFont="1" applyFill="1" applyBorder="1">
      <alignment vertical="center"/>
    </xf>
    <xf numFmtId="0" fontId="12" fillId="0" borderId="0" xfId="0" applyFont="1" applyAlignment="1">
      <alignment horizontal="center" vertical="center"/>
    </xf>
    <xf numFmtId="181" fontId="6" fillId="8" borderId="144" xfId="2" applyNumberFormat="1" applyFont="1" applyFill="1" applyBorder="1" applyAlignment="1">
      <alignment horizontal="center" vertical="center" wrapText="1"/>
    </xf>
    <xf numFmtId="181" fontId="6" fillId="8" borderId="145" xfId="2" applyNumberFormat="1" applyFont="1" applyFill="1" applyBorder="1" applyAlignment="1">
      <alignment horizontal="center" vertical="center" wrapText="1"/>
    </xf>
    <xf numFmtId="181" fontId="6" fillId="8" borderId="146" xfId="2" applyNumberFormat="1" applyFont="1" applyFill="1" applyBorder="1" applyAlignment="1">
      <alignment horizontal="center" vertical="center" wrapText="1"/>
    </xf>
    <xf numFmtId="181" fontId="3" fillId="8" borderId="144" xfId="2" applyNumberFormat="1" applyFill="1" applyBorder="1" applyAlignment="1">
      <alignment horizontal="center" vertical="center" shrinkToFit="1"/>
    </xf>
    <xf numFmtId="181" fontId="3" fillId="8" borderId="145" xfId="2" applyNumberFormat="1" applyFill="1" applyBorder="1" applyAlignment="1">
      <alignment horizontal="center" vertical="center" shrinkToFit="1"/>
    </xf>
    <xf numFmtId="181" fontId="3" fillId="8" borderId="146" xfId="2" applyNumberFormat="1" applyFill="1" applyBorder="1" applyAlignment="1">
      <alignment horizontal="center" vertical="center" shrinkToFit="1"/>
    </xf>
    <xf numFmtId="183" fontId="4" fillId="0" borderId="1" xfId="2" applyNumberFormat="1" applyFont="1" applyBorder="1">
      <alignment vertical="center"/>
    </xf>
    <xf numFmtId="183" fontId="4" fillId="0" borderId="3" xfId="2" applyNumberFormat="1" applyFont="1" applyBorder="1">
      <alignment vertical="center"/>
    </xf>
    <xf numFmtId="181" fontId="3" fillId="0" borderId="8" xfId="2" applyNumberFormat="1" applyBorder="1" applyAlignment="1">
      <alignment horizontal="center" vertical="center" wrapText="1"/>
    </xf>
    <xf numFmtId="181" fontId="3" fillId="0" borderId="2" xfId="2" applyNumberFormat="1" applyBorder="1" applyAlignment="1">
      <alignment horizontal="center" vertical="center" wrapText="1"/>
    </xf>
    <xf numFmtId="181" fontId="3" fillId="0" borderId="3" xfId="2" applyNumberFormat="1" applyBorder="1" applyAlignment="1">
      <alignment horizontal="center" vertical="center" wrapText="1"/>
    </xf>
    <xf numFmtId="181" fontId="3" fillId="0" borderId="4" xfId="2" applyNumberFormat="1" applyBorder="1" applyAlignment="1">
      <alignment horizontal="center" vertical="center"/>
    </xf>
    <xf numFmtId="181" fontId="3" fillId="0" borderId="6" xfId="2" applyNumberFormat="1" applyBorder="1" applyAlignment="1">
      <alignment horizontal="center" vertical="center"/>
    </xf>
    <xf numFmtId="181" fontId="6" fillId="0" borderId="2" xfId="2" applyNumberFormat="1" applyFont="1" applyBorder="1" applyAlignment="1">
      <alignment horizontal="center" vertical="center" wrapText="1"/>
    </xf>
    <xf numFmtId="181" fontId="16" fillId="0" borderId="0" xfId="2" applyNumberFormat="1" applyFont="1" applyAlignment="1">
      <alignment horizontal="center" vertical="center" textRotation="255"/>
    </xf>
    <xf numFmtId="49" fontId="3" fillId="0" borderId="8" xfId="2" applyNumberFormat="1" applyBorder="1" applyAlignment="1">
      <alignment horizontal="center" vertical="center"/>
    </xf>
    <xf numFmtId="181" fontId="3" fillId="0" borderId="8" xfId="2" applyNumberFormat="1" applyBorder="1" applyAlignment="1">
      <alignment horizontal="center" vertical="center" shrinkToFit="1"/>
    </xf>
    <xf numFmtId="181" fontId="3" fillId="8" borderId="147" xfId="2" applyNumberFormat="1" applyFill="1" applyBorder="1" applyAlignment="1">
      <alignment horizontal="center" vertical="center"/>
    </xf>
    <xf numFmtId="181" fontId="3" fillId="8" borderId="148" xfId="2" applyNumberFormat="1" applyFill="1" applyBorder="1" applyAlignment="1">
      <alignment horizontal="center" vertical="center"/>
    </xf>
    <xf numFmtId="181" fontId="3" fillId="0" borderId="27" xfId="2" applyNumberFormat="1" applyBorder="1" applyAlignment="1">
      <alignment horizontal="center" vertical="center"/>
    </xf>
    <xf numFmtId="181" fontId="3" fillId="0" borderId="49" xfId="2" applyNumberFormat="1" applyBorder="1" applyAlignment="1">
      <alignment horizontal="center" vertical="center"/>
    </xf>
    <xf numFmtId="0" fontId="3" fillId="2" borderId="144" xfId="0" applyFont="1" applyFill="1" applyBorder="1">
      <alignment vertical="center"/>
    </xf>
    <xf numFmtId="0" fontId="3" fillId="0" borderId="146" xfId="0" applyFont="1" applyBorder="1">
      <alignment vertical="center"/>
    </xf>
    <xf numFmtId="0" fontId="3" fillId="0" borderId="27" xfId="0" applyFont="1" applyBorder="1" applyAlignment="1">
      <alignment horizontal="center" vertical="top"/>
    </xf>
    <xf numFmtId="0" fontId="3" fillId="0" borderId="17" xfId="0" applyFont="1" applyBorder="1" applyAlignment="1">
      <alignment vertical="top"/>
    </xf>
    <xf numFmtId="0" fontId="3" fillId="8" borderId="147" xfId="0" applyFont="1" applyFill="1" applyBorder="1">
      <alignment vertical="center"/>
    </xf>
    <xf numFmtId="0" fontId="3" fillId="8" borderId="149" xfId="0" applyFont="1" applyFill="1" applyBorder="1">
      <alignment vertical="center"/>
    </xf>
    <xf numFmtId="0" fontId="3" fillId="8" borderId="163" xfId="0" applyFont="1" applyFill="1" applyBorder="1">
      <alignment vertical="center"/>
    </xf>
    <xf numFmtId="0" fontId="3" fillId="8" borderId="148" xfId="0" applyFont="1" applyFill="1" applyBorder="1">
      <alignment vertical="center"/>
    </xf>
    <xf numFmtId="0" fontId="3" fillId="8" borderId="164" xfId="0" applyFont="1" applyFill="1" applyBorder="1">
      <alignment vertical="center"/>
    </xf>
    <xf numFmtId="0" fontId="3" fillId="8" borderId="156" xfId="0" applyFont="1" applyFill="1" applyBorder="1">
      <alignment vertical="center"/>
    </xf>
    <xf numFmtId="0" fontId="3" fillId="8" borderId="157" xfId="0" applyFont="1" applyFill="1" applyBorder="1">
      <alignment vertical="center"/>
    </xf>
    <xf numFmtId="0" fontId="3" fillId="8" borderId="165" xfId="0" applyFont="1" applyFill="1" applyBorder="1">
      <alignment vertical="center"/>
    </xf>
    <xf numFmtId="0" fontId="3" fillId="8" borderId="158" xfId="0" applyFont="1" applyFill="1" applyBorder="1">
      <alignmen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0" fontId="35" fillId="0" borderId="27" xfId="0" applyFont="1" applyBorder="1" applyAlignment="1">
      <alignment horizontal="center" vertical="center"/>
    </xf>
    <xf numFmtId="0" fontId="35" fillId="0" borderId="17" xfId="0"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xf>
    <xf numFmtId="0" fontId="3" fillId="0" borderId="83" xfId="0" applyFont="1" applyBorder="1">
      <alignment vertical="center"/>
    </xf>
    <xf numFmtId="0" fontId="3" fillId="2" borderId="147" xfId="0" applyFont="1" applyFill="1" applyBorder="1">
      <alignment vertical="center"/>
    </xf>
    <xf numFmtId="0" fontId="3" fillId="0" borderId="149" xfId="0" applyFont="1" applyBorder="1">
      <alignment vertical="center"/>
    </xf>
    <xf numFmtId="0" fontId="3" fillId="0" borderId="150" xfId="0" applyFont="1" applyBorder="1">
      <alignment vertical="center"/>
    </xf>
    <xf numFmtId="0" fontId="3" fillId="0" borderId="151" xfId="0" applyFont="1" applyBorder="1">
      <alignment vertical="center"/>
    </xf>
    <xf numFmtId="0" fontId="3" fillId="0" borderId="152" xfId="0" applyFont="1" applyBorder="1">
      <alignment vertical="center"/>
    </xf>
    <xf numFmtId="0" fontId="3" fillId="0" borderId="153" xfId="0" applyFont="1" applyBorder="1">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vertical="center" wrapText="1"/>
    </xf>
    <xf numFmtId="0" fontId="3" fillId="0" borderId="44" xfId="0" applyFont="1" applyBorder="1" applyAlignment="1">
      <alignment horizontal="center" vertical="center" wrapText="1"/>
    </xf>
    <xf numFmtId="0" fontId="3" fillId="0" borderId="16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178" fontId="4" fillId="8" borderId="147" xfId="0" applyNumberFormat="1" applyFont="1" applyFill="1" applyBorder="1" applyAlignment="1">
      <alignment horizontal="right" vertical="center"/>
    </xf>
    <xf numFmtId="0" fontId="9" fillId="8" borderId="149" xfId="0" applyFont="1" applyFill="1" applyBorder="1">
      <alignment vertical="center"/>
    </xf>
    <xf numFmtId="0" fontId="9" fillId="8" borderId="163" xfId="0" applyFont="1" applyFill="1" applyBorder="1">
      <alignment vertical="center"/>
    </xf>
    <xf numFmtId="0" fontId="9" fillId="8" borderId="151" xfId="0" applyFont="1" applyFill="1" applyBorder="1">
      <alignment vertical="center"/>
    </xf>
    <xf numFmtId="0" fontId="9" fillId="8" borderId="152" xfId="0" applyFont="1" applyFill="1" applyBorder="1">
      <alignment vertical="center"/>
    </xf>
    <xf numFmtId="0" fontId="9" fillId="8" borderId="167" xfId="0" applyFont="1" applyFill="1" applyBorder="1">
      <alignment vertical="center"/>
    </xf>
    <xf numFmtId="0" fontId="8" fillId="0" borderId="168" xfId="0" applyFont="1" applyBorder="1" applyAlignment="1">
      <alignment horizontal="center" vertical="center"/>
    </xf>
    <xf numFmtId="0" fontId="8" fillId="0" borderId="5" xfId="0" applyFont="1" applyBorder="1">
      <alignment vertical="center"/>
    </xf>
    <xf numFmtId="0" fontId="8" fillId="0" borderId="123" xfId="0" applyFont="1" applyBorder="1">
      <alignment vertical="center"/>
    </xf>
    <xf numFmtId="0" fontId="8" fillId="0" borderId="169" xfId="0" applyFont="1" applyBorder="1">
      <alignment vertical="center"/>
    </xf>
    <xf numFmtId="0" fontId="8" fillId="0" borderId="83" xfId="0" applyFont="1" applyBorder="1">
      <alignment vertical="center"/>
    </xf>
    <xf numFmtId="0" fontId="8" fillId="0" borderId="20" xfId="0" applyFont="1" applyBorder="1">
      <alignment vertical="center"/>
    </xf>
    <xf numFmtId="0" fontId="3" fillId="0" borderId="123"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0" xfId="0" applyFont="1" applyBorder="1" applyAlignment="1">
      <alignment horizontal="center" vertical="center" textRotation="255"/>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3" fillId="8" borderId="154" xfId="0" applyFont="1" applyFill="1" applyBorder="1" applyAlignment="1">
      <alignment horizontal="center" vertical="center"/>
    </xf>
    <xf numFmtId="0" fontId="3" fillId="8" borderId="155" xfId="0" applyFont="1" applyFill="1" applyBorder="1" applyAlignment="1">
      <alignment horizontal="center" vertical="center"/>
    </xf>
    <xf numFmtId="0" fontId="3" fillId="8" borderId="148" xfId="0" applyFont="1" applyFill="1" applyBorder="1" applyAlignment="1">
      <alignment horizontal="center" vertical="center"/>
    </xf>
    <xf numFmtId="0" fontId="3" fillId="8" borderId="156" xfId="0" applyFont="1" applyFill="1" applyBorder="1" applyAlignment="1">
      <alignment horizontal="center" vertical="center"/>
    </xf>
    <xf numFmtId="0" fontId="3" fillId="8" borderId="157" xfId="0" applyFont="1" applyFill="1" applyBorder="1" applyAlignment="1">
      <alignment horizontal="center" vertical="center"/>
    </xf>
    <xf numFmtId="0" fontId="3" fillId="8" borderId="158" xfId="0" applyFont="1" applyFill="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159" xfId="0" applyFont="1" applyBorder="1" applyAlignment="1">
      <alignment horizontal="center" vertical="center"/>
    </xf>
    <xf numFmtId="0" fontId="3" fillId="8" borderId="160" xfId="0" applyFont="1" applyFill="1" applyBorder="1" applyAlignment="1">
      <alignment horizontal="center" vertical="center"/>
    </xf>
    <xf numFmtId="0" fontId="3" fillId="8" borderId="161" xfId="0" applyFont="1" applyFill="1" applyBorder="1" applyAlignment="1">
      <alignment horizontal="center" vertical="center"/>
    </xf>
    <xf numFmtId="0" fontId="3" fillId="8" borderId="162"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 xfId="0" applyFont="1" applyBorder="1">
      <alignment vertical="center"/>
    </xf>
    <xf numFmtId="0" fontId="7" fillId="0" borderId="3" xfId="0" applyFont="1" applyBorder="1">
      <alignment vertical="center"/>
    </xf>
    <xf numFmtId="0" fontId="3" fillId="11" borderId="48" xfId="0" applyFont="1" applyFill="1" applyBorder="1" applyAlignment="1">
      <alignment horizontal="center" vertical="center"/>
    </xf>
    <xf numFmtId="0" fontId="9" fillId="8" borderId="150" xfId="0" applyFont="1" applyFill="1" applyBorder="1">
      <alignment vertical="center"/>
    </xf>
    <xf numFmtId="0" fontId="9" fillId="8" borderId="157" xfId="0" applyFont="1" applyFill="1" applyBorder="1">
      <alignment vertical="center"/>
    </xf>
    <xf numFmtId="0" fontId="9" fillId="8" borderId="165" xfId="0" applyFont="1" applyFill="1" applyBorder="1">
      <alignment vertical="center"/>
    </xf>
    <xf numFmtId="0" fontId="9" fillId="8" borderId="171" xfId="0" applyFont="1" applyFill="1" applyBorder="1">
      <alignment vertical="center"/>
    </xf>
    <xf numFmtId="0" fontId="9" fillId="8" borderId="158" xfId="0" applyFont="1" applyFill="1" applyBorder="1">
      <alignment vertical="center"/>
    </xf>
    <xf numFmtId="0" fontId="3" fillId="0" borderId="4" xfId="0" applyFont="1" applyBorder="1">
      <alignment vertical="center"/>
    </xf>
    <xf numFmtId="0" fontId="9" fillId="0" borderId="123" xfId="0" applyFont="1" applyBorder="1">
      <alignment vertical="center"/>
    </xf>
    <xf numFmtId="182" fontId="30" fillId="0" borderId="19" xfId="0" applyNumberFormat="1" applyFont="1" applyBorder="1">
      <alignment vertical="center"/>
    </xf>
    <xf numFmtId="182" fontId="36" fillId="0" borderId="170" xfId="0" applyNumberFormat="1" applyFont="1" applyBorder="1">
      <alignment vertical="center"/>
    </xf>
    <xf numFmtId="0" fontId="8" fillId="8" borderId="172" xfId="0" applyFont="1" applyFill="1" applyBorder="1" applyAlignment="1">
      <alignment horizontal="center" vertical="center"/>
    </xf>
    <xf numFmtId="0" fontId="8" fillId="8" borderId="173" xfId="0" applyFont="1" applyFill="1" applyBorder="1" applyAlignment="1">
      <alignment horizontal="center" vertical="center"/>
    </xf>
    <xf numFmtId="0" fontId="8" fillId="8" borderId="174" xfId="0" applyFont="1" applyFill="1" applyBorder="1" applyAlignment="1">
      <alignment horizontal="center" vertical="center"/>
    </xf>
    <xf numFmtId="0" fontId="8" fillId="8" borderId="175" xfId="0" applyFont="1" applyFill="1" applyBorder="1" applyAlignment="1">
      <alignment horizontal="center" vertical="center"/>
    </xf>
    <xf numFmtId="0" fontId="8" fillId="8" borderId="152" xfId="0" applyFont="1" applyFill="1" applyBorder="1" applyAlignment="1">
      <alignment horizontal="center" vertical="center"/>
    </xf>
    <xf numFmtId="0" fontId="8" fillId="8" borderId="153" xfId="0" applyFont="1" applyFill="1" applyBorder="1" applyAlignment="1">
      <alignment horizontal="center" vertical="center"/>
    </xf>
    <xf numFmtId="0" fontId="8" fillId="0" borderId="168" xfId="0" applyFont="1" applyBorder="1" applyAlignment="1">
      <alignment horizontal="center" vertical="center" wrapText="1"/>
    </xf>
    <xf numFmtId="0" fontId="8" fillId="0" borderId="139" xfId="0" applyFont="1" applyBorder="1">
      <alignment vertical="center"/>
    </xf>
    <xf numFmtId="0" fontId="8" fillId="0" borderId="16" xfId="0" applyFont="1" applyBorder="1">
      <alignment vertical="center"/>
    </xf>
    <xf numFmtId="0" fontId="8" fillId="0" borderId="170" xfId="0" applyFont="1" applyBorder="1">
      <alignment vertical="center"/>
    </xf>
    <xf numFmtId="0" fontId="3" fillId="0" borderId="176" xfId="0" applyFont="1" applyBorder="1" applyAlignment="1">
      <alignment horizontal="center" vertical="center" wrapText="1"/>
    </xf>
    <xf numFmtId="0" fontId="3" fillId="0" borderId="177" xfId="0" applyFont="1" applyBorder="1" applyAlignment="1">
      <alignment horizontal="center" vertical="center" wrapText="1"/>
    </xf>
    <xf numFmtId="0" fontId="3" fillId="0" borderId="178" xfId="0" applyFont="1" applyBorder="1" applyAlignment="1">
      <alignment horizontal="center" vertical="center" wrapText="1"/>
    </xf>
    <xf numFmtId="0" fontId="3" fillId="0" borderId="138"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right" vertical="center"/>
    </xf>
    <xf numFmtId="0" fontId="9" fillId="0" borderId="5" xfId="0" applyFont="1" applyBorder="1">
      <alignment vertical="center"/>
    </xf>
    <xf numFmtId="0" fontId="9" fillId="0" borderId="10" xfId="0" applyFont="1" applyBorder="1">
      <alignment vertical="center"/>
    </xf>
    <xf numFmtId="182" fontId="30" fillId="0" borderId="7" xfId="0" applyNumberFormat="1" applyFont="1" applyBorder="1">
      <alignment vertical="center"/>
    </xf>
    <xf numFmtId="0" fontId="12" fillId="0" borderId="83" xfId="0" applyFont="1" applyBorder="1">
      <alignment vertical="center"/>
    </xf>
    <xf numFmtId="0" fontId="12" fillId="0" borderId="47" xfId="0" applyFont="1" applyBorder="1">
      <alignment vertical="center"/>
    </xf>
    <xf numFmtId="0" fontId="3" fillId="0" borderId="27" xfId="0" applyFont="1" applyBorder="1" applyAlignment="1">
      <alignment horizontal="center" vertical="center"/>
    </xf>
    <xf numFmtId="0" fontId="3" fillId="0" borderId="49"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top" wrapText="1"/>
    </xf>
    <xf numFmtId="0" fontId="3" fillId="0" borderId="8" xfId="0" applyFont="1" applyBorder="1" applyAlignment="1">
      <alignment vertical="top"/>
    </xf>
    <xf numFmtId="0" fontId="3" fillId="11" borderId="48" xfId="0" applyFont="1" applyFill="1" applyBorder="1" applyAlignment="1">
      <alignment vertical="center" wrapText="1"/>
    </xf>
  </cellXfs>
  <cellStyles count="4">
    <cellStyle name="通貨" xfId="1" builtinId="7"/>
    <cellStyle name="標準" xfId="0" builtinId="0"/>
    <cellStyle name="標準 2" xfId="2" xr:uid="{2F0698F3-410F-4FD0-BBCA-0867B2C9022C}"/>
    <cellStyle name="標準 3" xfId="3" xr:uid="{BC2EFDB4-E48B-438A-A36D-30017D1AE4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02F8-EAAC-4DC0-BCCF-C23E2CD13852}">
  <sheetPr codeName="Sheet12">
    <tabColor rgb="FFFFFF00"/>
  </sheetPr>
  <dimension ref="B1:U55"/>
  <sheetViews>
    <sheetView tabSelected="1" view="pageBreakPreview" zoomScaleNormal="100" zoomScaleSheetLayoutView="100" workbookViewId="0"/>
  </sheetViews>
  <sheetFormatPr defaultColWidth="9" defaultRowHeight="14.25"/>
  <cols>
    <col min="1" max="1" width="4.59765625" style="32" customWidth="1"/>
    <col min="2" max="2" width="10.1328125" style="32" customWidth="1"/>
    <col min="3" max="4" width="10.59765625" style="32" customWidth="1"/>
    <col min="5" max="5" width="10.1328125" style="32" customWidth="1"/>
    <col min="6" max="7" width="10.59765625" style="32" customWidth="1"/>
    <col min="8" max="8" width="10.1328125" style="32" customWidth="1"/>
    <col min="9" max="10" width="10.59765625" style="32" customWidth="1"/>
    <col min="11" max="11" width="9.265625" style="32" customWidth="1"/>
    <col min="12" max="12" width="11.73046875" style="32" customWidth="1"/>
    <col min="13" max="14" width="11.86328125" style="32" customWidth="1"/>
    <col min="15" max="15" width="9.59765625" style="32" customWidth="1"/>
    <col min="16" max="16" width="11.1328125" style="32" customWidth="1"/>
    <col min="17" max="18" width="13.1328125" style="32" customWidth="1"/>
    <col min="19" max="19" width="9" style="32"/>
    <col min="20" max="20" width="14.59765625" style="32" customWidth="1"/>
    <col min="21" max="16384" width="9" style="32"/>
  </cols>
  <sheetData>
    <row r="1" spans="2:20" ht="24.75" customHeight="1">
      <c r="B1" s="32" t="s">
        <v>250</v>
      </c>
      <c r="E1" s="230" t="s">
        <v>252</v>
      </c>
      <c r="F1" s="231"/>
      <c r="G1" s="32" t="s">
        <v>253</v>
      </c>
      <c r="K1" s="43"/>
      <c r="L1" s="298" t="s">
        <v>254</v>
      </c>
      <c r="M1" s="298"/>
      <c r="N1" s="298"/>
      <c r="O1" s="298"/>
      <c r="P1" s="331" t="s">
        <v>242</v>
      </c>
      <c r="Q1" s="331"/>
      <c r="R1" s="331"/>
      <c r="S1" s="111"/>
    </row>
    <row r="2" spans="2:20" ht="23.25" customHeight="1" thickBot="1">
      <c r="B2" s="32" t="s">
        <v>110</v>
      </c>
      <c r="H2" s="338" t="s">
        <v>251</v>
      </c>
      <c r="I2" s="338"/>
      <c r="J2" s="338"/>
      <c r="K2" s="146"/>
      <c r="L2" s="298" t="s">
        <v>125</v>
      </c>
      <c r="M2" s="298"/>
      <c r="N2" s="298"/>
      <c r="O2" s="298"/>
      <c r="P2" s="331" t="s">
        <v>243</v>
      </c>
      <c r="Q2" s="331"/>
      <c r="R2" s="331"/>
      <c r="S2" s="111"/>
    </row>
    <row r="3" spans="2:20" ht="22.5" customHeight="1">
      <c r="B3" s="344" t="s">
        <v>77</v>
      </c>
      <c r="C3" s="345"/>
      <c r="D3" s="345"/>
      <c r="E3" s="345"/>
      <c r="F3" s="345"/>
      <c r="G3" s="346"/>
      <c r="H3" s="337" t="s">
        <v>80</v>
      </c>
      <c r="I3" s="349" t="s">
        <v>49</v>
      </c>
      <c r="J3" s="349"/>
      <c r="K3" s="350"/>
      <c r="L3" s="340" t="s">
        <v>54</v>
      </c>
      <c r="M3" s="335" t="s">
        <v>216</v>
      </c>
      <c r="N3" s="347" t="s">
        <v>51</v>
      </c>
      <c r="O3" s="50"/>
      <c r="P3" s="331" t="s">
        <v>244</v>
      </c>
      <c r="Q3" s="331"/>
      <c r="R3" s="331"/>
      <c r="S3" s="111"/>
    </row>
    <row r="4" spans="2:20" ht="22.5" customHeight="1" thickBot="1">
      <c r="B4" s="328" t="s">
        <v>47</v>
      </c>
      <c r="C4" s="317" t="s">
        <v>46</v>
      </c>
      <c r="D4" s="318"/>
      <c r="E4" s="355" t="s">
        <v>48</v>
      </c>
      <c r="F4" s="356"/>
      <c r="G4" s="357"/>
      <c r="H4" s="319"/>
      <c r="I4" s="351"/>
      <c r="J4" s="351"/>
      <c r="K4" s="352"/>
      <c r="L4" s="341"/>
      <c r="M4" s="336"/>
      <c r="N4" s="348"/>
      <c r="O4" s="50"/>
      <c r="P4" s="89" t="s">
        <v>114</v>
      </c>
      <c r="Q4" s="33"/>
      <c r="R4" s="33"/>
    </row>
    <row r="5" spans="2:20" ht="22.5" customHeight="1">
      <c r="B5" s="329"/>
      <c r="C5" s="319"/>
      <c r="D5" s="320"/>
      <c r="E5" s="358"/>
      <c r="F5" s="359"/>
      <c r="G5" s="360"/>
      <c r="H5" s="319"/>
      <c r="I5" s="351"/>
      <c r="J5" s="351"/>
      <c r="K5" s="352"/>
      <c r="L5" s="341"/>
      <c r="M5" s="336"/>
      <c r="N5" s="348"/>
      <c r="O5" s="34"/>
      <c r="P5" s="274" t="s">
        <v>81</v>
      </c>
      <c r="Q5" s="254" t="s">
        <v>217</v>
      </c>
      <c r="R5" s="272" t="s">
        <v>116</v>
      </c>
    </row>
    <row r="6" spans="2:20" ht="22.5" customHeight="1">
      <c r="B6" s="330"/>
      <c r="C6" s="332" t="s">
        <v>38</v>
      </c>
      <c r="D6" s="334"/>
      <c r="E6" s="332" t="s">
        <v>38</v>
      </c>
      <c r="F6" s="333"/>
      <c r="G6" s="334"/>
      <c r="H6" s="299" t="s">
        <v>50</v>
      </c>
      <c r="I6" s="300"/>
      <c r="J6" s="300"/>
      <c r="K6" s="301"/>
      <c r="L6" s="58" t="s">
        <v>55</v>
      </c>
      <c r="M6" s="299" t="s">
        <v>52</v>
      </c>
      <c r="N6" s="322"/>
      <c r="O6" s="34"/>
      <c r="P6" s="275"/>
      <c r="Q6" s="255"/>
      <c r="R6" s="273"/>
    </row>
    <row r="7" spans="2:20" ht="25.5" customHeight="1">
      <c r="B7" s="130" t="s">
        <v>76</v>
      </c>
      <c r="C7" s="323"/>
      <c r="D7" s="324"/>
      <c r="E7" s="325">
        <f>C7</f>
        <v>0</v>
      </c>
      <c r="F7" s="326"/>
      <c r="G7" s="327"/>
      <c r="H7" s="187"/>
      <c r="I7" s="302">
        <f>'※提出不要※　職員配置 1【必要人員等】'!G7</f>
        <v>0</v>
      </c>
      <c r="J7" s="303"/>
      <c r="K7" s="304"/>
      <c r="L7" s="187"/>
      <c r="M7" s="52">
        <f>D22</f>
        <v>0</v>
      </c>
      <c r="N7" s="131">
        <f>'※提出不要※　施設・設備 2【必要面積】'!L27</f>
        <v>0</v>
      </c>
      <c r="O7" s="34"/>
      <c r="P7" s="223" t="str">
        <f>IF($H$7&lt;ROUNDDOWN(I7,0),"△","-")</f>
        <v>-</v>
      </c>
      <c r="Q7" s="224" t="str">
        <f>IF($M$7&lt;N7,"×","○")</f>
        <v>○</v>
      </c>
      <c r="R7" s="225"/>
    </row>
    <row r="8" spans="2:20" ht="25.5" customHeight="1">
      <c r="B8" s="130" t="s">
        <v>53</v>
      </c>
      <c r="C8" s="323"/>
      <c r="D8" s="324"/>
      <c r="E8" s="325">
        <f>C8</f>
        <v>0</v>
      </c>
      <c r="F8" s="326"/>
      <c r="G8" s="327"/>
      <c r="H8" s="353"/>
      <c r="I8" s="302">
        <f>'※提出不要※　職員配置 1【必要人員等】'!G8</f>
        <v>0</v>
      </c>
      <c r="J8" s="303"/>
      <c r="K8" s="304"/>
      <c r="L8" s="53">
        <f>L10-L7</f>
        <v>0</v>
      </c>
      <c r="M8" s="52">
        <f>D23</f>
        <v>0</v>
      </c>
      <c r="N8" s="131">
        <f>'※提出不要※　施設・設備 2【必要面積】'!M27</f>
        <v>0</v>
      </c>
      <c r="O8" s="34"/>
      <c r="P8" s="276" t="str">
        <f>IF($H$8&lt;ROUNDDOWN(I8,0),"△","-")</f>
        <v>-</v>
      </c>
      <c r="Q8" s="224" t="str">
        <f>IF($M$8&lt;N8,"×","○")</f>
        <v>○</v>
      </c>
      <c r="R8" s="225"/>
    </row>
    <row r="9" spans="2:20" ht="25.5" customHeight="1">
      <c r="B9" s="130" t="s">
        <v>42</v>
      </c>
      <c r="C9" s="323"/>
      <c r="D9" s="324"/>
      <c r="E9" s="325">
        <f>C9</f>
        <v>0</v>
      </c>
      <c r="F9" s="326"/>
      <c r="G9" s="327"/>
      <c r="H9" s="354"/>
      <c r="I9" s="302"/>
      <c r="J9" s="303"/>
      <c r="K9" s="304"/>
      <c r="L9" s="218"/>
      <c r="M9" s="52">
        <f>D24</f>
        <v>0</v>
      </c>
      <c r="N9" s="131">
        <f>'※提出不要※　施設・設備 2【必要面積】'!N19</f>
        <v>0</v>
      </c>
      <c r="O9" s="34"/>
      <c r="P9" s="276"/>
      <c r="Q9" s="224" t="str">
        <f>IF(M9&lt;N9,"×","○")</f>
        <v>○</v>
      </c>
      <c r="R9" s="226" t="str">
        <f>IF($B$17&lt;C17,"×","○")</f>
        <v>○</v>
      </c>
    </row>
    <row r="10" spans="2:20" ht="25.5" customHeight="1" thickBot="1">
      <c r="B10" s="132" t="s">
        <v>43</v>
      </c>
      <c r="C10" s="315">
        <f>SUM(C7:C9)</f>
        <v>0</v>
      </c>
      <c r="D10" s="316"/>
      <c r="E10" s="309">
        <f>SUM(E7:E9)</f>
        <v>0</v>
      </c>
      <c r="F10" s="310"/>
      <c r="G10" s="311"/>
      <c r="H10" s="133">
        <f>SUM(H7:H9)</f>
        <v>0</v>
      </c>
      <c r="I10" s="312">
        <f>IF(I5="兼任有",'※提出不要※　職員配置 1【必要人員等】'!H10+1,'※提出不要※　職員配置 1【必要人員等】'!H10)</f>
        <v>0</v>
      </c>
      <c r="J10" s="313"/>
      <c r="K10" s="314"/>
      <c r="L10" s="133">
        <f>SUM(C7:C8)</f>
        <v>0</v>
      </c>
      <c r="M10" s="134"/>
      <c r="N10" s="135"/>
      <c r="P10" s="227" t="str">
        <f>IF($H$10&lt;I10,"×","○")</f>
        <v>○</v>
      </c>
      <c r="Q10" s="228"/>
      <c r="R10" s="229"/>
    </row>
    <row r="11" spans="2:20" ht="22.5" customHeight="1">
      <c r="B11" s="33"/>
      <c r="C11" s="55"/>
      <c r="D11" s="55"/>
      <c r="E11" s="55"/>
      <c r="F11" s="55"/>
      <c r="G11" s="55"/>
      <c r="I11" s="55"/>
      <c r="J11" s="55"/>
      <c r="K11" s="55"/>
      <c r="L11" s="55"/>
      <c r="M11" s="56"/>
      <c r="N11" s="56"/>
    </row>
    <row r="12" spans="2:20" ht="24" customHeight="1" thickBot="1">
      <c r="K12" s="33"/>
      <c r="L12" s="33"/>
      <c r="M12" s="33"/>
      <c r="N12" s="57"/>
      <c r="O12" s="57"/>
      <c r="P12" s="33"/>
      <c r="Q12" s="33"/>
      <c r="R12" s="33"/>
      <c r="S12" s="57"/>
      <c r="T12" s="57"/>
    </row>
    <row r="13" spans="2:20" ht="26.25" customHeight="1">
      <c r="B13" s="305" t="s">
        <v>79</v>
      </c>
      <c r="C13" s="307" t="s">
        <v>51</v>
      </c>
      <c r="D13" s="55"/>
      <c r="E13" s="55"/>
      <c r="G13" s="55"/>
    </row>
    <row r="14" spans="2:20" ht="26.25" customHeight="1">
      <c r="B14" s="306"/>
      <c r="C14" s="308"/>
      <c r="D14" s="55"/>
      <c r="E14" s="55"/>
      <c r="G14" s="55"/>
      <c r="L14" s="153"/>
    </row>
    <row r="15" spans="2:20" ht="24" customHeight="1">
      <c r="B15" s="306"/>
      <c r="C15" s="308"/>
      <c r="D15" s="55"/>
      <c r="E15" s="55"/>
      <c r="G15" s="55"/>
      <c r="I15" s="33"/>
    </row>
    <row r="16" spans="2:20" ht="24" customHeight="1">
      <c r="B16" s="321" t="s">
        <v>52</v>
      </c>
      <c r="C16" s="322"/>
      <c r="D16" s="55"/>
      <c r="E16" s="55"/>
      <c r="G16" s="55"/>
      <c r="I16" s="33"/>
    </row>
    <row r="17" spans="2:21" ht="35.1" customHeight="1" thickBot="1">
      <c r="B17" s="152">
        <f>SUM(C19:C20)+SUM(E19:E20)</f>
        <v>0</v>
      </c>
      <c r="C17" s="136">
        <f>IF(C15="特例適用有",'※提出不要※　施設・設備 2【必要面積】'!R24+'※提出不要※　施設・設備 2【必要面積】'!R21,'※提出不要※　施設・設備 2【必要面積】'!P31)</f>
        <v>0</v>
      </c>
      <c r="D17" s="55"/>
      <c r="E17" s="55"/>
      <c r="G17" s="55"/>
      <c r="I17" s="33"/>
    </row>
    <row r="18" spans="2:21" ht="35.1" customHeight="1">
      <c r="B18" s="139" t="s">
        <v>172</v>
      </c>
      <c r="C18" s="128"/>
      <c r="D18" s="137"/>
      <c r="E18" s="138"/>
      <c r="F18" s="57"/>
      <c r="G18" s="57"/>
      <c r="H18" s="57"/>
      <c r="I18" s="33"/>
    </row>
    <row r="19" spans="2:21" ht="31.5" customHeight="1">
      <c r="B19" s="98" t="s">
        <v>173</v>
      </c>
      <c r="C19" s="96"/>
      <c r="D19" s="100" t="s">
        <v>256</v>
      </c>
      <c r="E19" s="94"/>
      <c r="H19" s="57"/>
      <c r="I19" s="33"/>
    </row>
    <row r="20" spans="2:21" ht="31.5" customHeight="1" thickBot="1">
      <c r="B20" s="101" t="s">
        <v>170</v>
      </c>
      <c r="C20" s="129"/>
      <c r="D20" s="102" t="s">
        <v>171</v>
      </c>
      <c r="E20" s="95"/>
      <c r="H20" s="57"/>
      <c r="I20" s="33"/>
    </row>
    <row r="21" spans="2:21" ht="31.5" customHeight="1">
      <c r="B21" s="150" t="s">
        <v>56</v>
      </c>
      <c r="C21" s="192" t="s">
        <v>84</v>
      </c>
      <c r="D21" s="196" t="s">
        <v>45</v>
      </c>
      <c r="E21" s="140" t="s">
        <v>121</v>
      </c>
      <c r="F21" s="127" t="s">
        <v>122</v>
      </c>
      <c r="G21" s="125"/>
      <c r="H21" s="125"/>
      <c r="I21" s="126"/>
      <c r="J21" s="110"/>
    </row>
    <row r="22" spans="2:21" ht="31.5" customHeight="1">
      <c r="B22" s="151" t="s">
        <v>86</v>
      </c>
      <c r="C22" s="193"/>
      <c r="D22" s="197">
        <f>SUM(C32:C36)</f>
        <v>0</v>
      </c>
      <c r="E22" s="141"/>
      <c r="F22" s="55"/>
      <c r="G22" s="55"/>
      <c r="H22" s="55"/>
      <c r="I22" s="33"/>
    </row>
    <row r="23" spans="2:21" ht="31.5" customHeight="1">
      <c r="B23" s="151" t="s">
        <v>87</v>
      </c>
      <c r="C23" s="193"/>
      <c r="D23" s="197">
        <f>SUM(C38:C41)</f>
        <v>0</v>
      </c>
      <c r="E23" s="141"/>
      <c r="F23" s="55"/>
      <c r="G23" s="55"/>
      <c r="H23" s="55"/>
      <c r="I23" s="33"/>
    </row>
    <row r="24" spans="2:21" ht="31.5" customHeight="1">
      <c r="B24" s="151" t="s">
        <v>88</v>
      </c>
      <c r="C24" s="193"/>
      <c r="D24" s="197">
        <f>SUM(F32:F41)+SUM(I32:I37)</f>
        <v>0</v>
      </c>
      <c r="E24" s="141"/>
      <c r="F24" s="55"/>
      <c r="G24" s="55"/>
      <c r="H24" s="55"/>
      <c r="I24" s="33"/>
    </row>
    <row r="25" spans="2:21" ht="31.5" customHeight="1">
      <c r="B25" s="294" t="s">
        <v>90</v>
      </c>
      <c r="C25" s="194"/>
      <c r="D25" s="198">
        <f>SUM(I39:I41)</f>
        <v>0</v>
      </c>
      <c r="E25" s="221"/>
      <c r="I25" s="33"/>
      <c r="L25" s="204"/>
      <c r="M25" s="203"/>
      <c r="N25" s="203"/>
      <c r="O25" s="203"/>
      <c r="P25" s="203"/>
      <c r="Q25" s="203"/>
    </row>
    <row r="26" spans="2:21" ht="31.5" customHeight="1" thickBot="1">
      <c r="B26" s="295"/>
      <c r="C26" s="296" t="s">
        <v>223</v>
      </c>
      <c r="D26" s="297"/>
      <c r="E26" s="195"/>
      <c r="F26" s="191"/>
      <c r="I26" s="33"/>
      <c r="L26" s="203"/>
      <c r="M26" s="203"/>
      <c r="N26" s="203"/>
      <c r="O26" s="203"/>
      <c r="P26" s="203"/>
      <c r="Q26" s="203"/>
    </row>
    <row r="27" spans="2:21" ht="31.5" customHeight="1">
      <c r="B27" s="151" t="s">
        <v>91</v>
      </c>
      <c r="C27" s="142"/>
      <c r="D27" s="143"/>
      <c r="E27" s="144"/>
      <c r="I27" s="33"/>
      <c r="L27" s="203"/>
      <c r="M27" s="203"/>
      <c r="N27" s="203"/>
      <c r="O27" s="203"/>
      <c r="P27" s="203"/>
      <c r="Q27" s="203"/>
    </row>
    <row r="28" spans="2:21" ht="31.5" customHeight="1" thickBot="1">
      <c r="B28" s="151" t="s">
        <v>92</v>
      </c>
      <c r="C28" s="142"/>
      <c r="D28" s="145"/>
      <c r="E28" s="146" t="s">
        <v>75</v>
      </c>
      <c r="I28" s="33"/>
    </row>
    <row r="29" spans="2:21" ht="31.5" customHeight="1" thickBot="1">
      <c r="B29" s="222" t="s">
        <v>237</v>
      </c>
      <c r="C29" s="147"/>
      <c r="D29" s="148" t="s">
        <v>93</v>
      </c>
      <c r="E29" s="149"/>
      <c r="F29" s="127" t="s">
        <v>123</v>
      </c>
      <c r="G29" s="110"/>
      <c r="H29" s="110"/>
      <c r="I29" s="126"/>
      <c r="J29" s="110"/>
    </row>
    <row r="30" spans="2:21" ht="24" customHeight="1" thickBot="1">
      <c r="B30" s="32" t="s">
        <v>120</v>
      </c>
      <c r="I30" s="33"/>
    </row>
    <row r="31" spans="2:21" ht="35.1" customHeight="1" thickBot="1">
      <c r="B31" s="91" t="s">
        <v>86</v>
      </c>
      <c r="C31" s="168" t="s">
        <v>89</v>
      </c>
      <c r="D31" s="184" t="s">
        <v>218</v>
      </c>
      <c r="E31" s="91" t="s">
        <v>88</v>
      </c>
      <c r="F31" s="166" t="s">
        <v>89</v>
      </c>
      <c r="G31" s="92" t="s">
        <v>218</v>
      </c>
      <c r="H31" s="93" t="s">
        <v>88</v>
      </c>
      <c r="I31" s="168" t="s">
        <v>89</v>
      </c>
      <c r="J31" s="169" t="s">
        <v>218</v>
      </c>
      <c r="K31" s="32" t="s">
        <v>82</v>
      </c>
      <c r="N31" s="33"/>
      <c r="O31" s="33"/>
      <c r="P31" s="33"/>
      <c r="Q31" s="57" t="s">
        <v>114</v>
      </c>
      <c r="R31" s="57"/>
      <c r="S31" s="89"/>
    </row>
    <row r="32" spans="2:21" ht="35.1" customHeight="1">
      <c r="B32" s="98" t="s">
        <v>118</v>
      </c>
      <c r="C32" s="167"/>
      <c r="D32" s="185">
        <f>C32/3.3</f>
        <v>0</v>
      </c>
      <c r="E32" s="98" t="s">
        <v>220</v>
      </c>
      <c r="F32" s="167"/>
      <c r="G32" s="175">
        <f t="shared" ref="G32:G41" si="0">F32/1.98</f>
        <v>0</v>
      </c>
      <c r="H32" s="99"/>
      <c r="I32" s="167"/>
      <c r="J32" s="176">
        <f t="shared" ref="J32:J37" si="1">I32/1.98</f>
        <v>0</v>
      </c>
      <c r="K32" s="277" t="s">
        <v>111</v>
      </c>
      <c r="L32" s="284" t="s">
        <v>112</v>
      </c>
      <c r="M32" s="285"/>
      <c r="N32" s="290" t="s">
        <v>81</v>
      </c>
      <c r="O32" s="282" t="s">
        <v>217</v>
      </c>
      <c r="P32" s="342" t="s">
        <v>113</v>
      </c>
      <c r="Q32" s="274" t="s">
        <v>81</v>
      </c>
      <c r="R32" s="254" t="s">
        <v>217</v>
      </c>
      <c r="S32" s="272" t="s">
        <v>113</v>
      </c>
      <c r="T32" s="33"/>
      <c r="U32" s="33"/>
    </row>
    <row r="33" spans="2:21" ht="35.1" customHeight="1" thickBot="1">
      <c r="B33" s="98" t="s">
        <v>117</v>
      </c>
      <c r="C33" s="167"/>
      <c r="D33" s="185">
        <f>C33/3.3</f>
        <v>0</v>
      </c>
      <c r="E33" s="98" t="s">
        <v>221</v>
      </c>
      <c r="F33" s="167"/>
      <c r="G33" s="175">
        <f t="shared" si="0"/>
        <v>0</v>
      </c>
      <c r="H33" s="183"/>
      <c r="I33" s="173"/>
      <c r="J33" s="176">
        <f t="shared" si="1"/>
        <v>0</v>
      </c>
      <c r="K33" s="278"/>
      <c r="L33" s="286"/>
      <c r="M33" s="287"/>
      <c r="N33" s="291"/>
      <c r="O33" s="283"/>
      <c r="P33" s="343"/>
      <c r="Q33" s="275"/>
      <c r="R33" s="255"/>
      <c r="S33" s="273"/>
      <c r="T33" s="33"/>
      <c r="U33" s="33"/>
    </row>
    <row r="34" spans="2:21" ht="35.1" customHeight="1" thickTop="1" thickBot="1">
      <c r="B34" s="98" t="s">
        <v>96</v>
      </c>
      <c r="C34" s="167"/>
      <c r="D34" s="185">
        <f>C34/3.3</f>
        <v>0</v>
      </c>
      <c r="E34" s="172" t="s">
        <v>222</v>
      </c>
      <c r="F34" s="173"/>
      <c r="G34" s="207">
        <f t="shared" si="0"/>
        <v>0</v>
      </c>
      <c r="H34" s="182"/>
      <c r="I34" s="179"/>
      <c r="J34" s="189">
        <f t="shared" si="1"/>
        <v>0</v>
      </c>
      <c r="K34" s="245"/>
      <c r="L34" s="232" t="s">
        <v>76</v>
      </c>
      <c r="M34" s="246"/>
      <c r="N34" s="233">
        <f>'※提出不要※　試算職員配置 1【必要人員等】'!$G$7</f>
        <v>0</v>
      </c>
      <c r="O34" s="234">
        <f>'※提出不要※　試算施設・設備 2【必要面積】'!$L$27</f>
        <v>0</v>
      </c>
      <c r="P34" s="235"/>
      <c r="Q34" s="223" t="str">
        <f>IF(K34&lt;ROUNDDOWN(N34,0),"△","-")</f>
        <v>-</v>
      </c>
      <c r="R34" s="224" t="str">
        <f>IF($M$7&lt;O34,"×","○")</f>
        <v>○</v>
      </c>
      <c r="S34" s="225"/>
      <c r="T34" s="33"/>
      <c r="U34" s="33"/>
    </row>
    <row r="35" spans="2:21" ht="35.1" customHeight="1" thickTop="1">
      <c r="B35" s="98" t="s">
        <v>97</v>
      </c>
      <c r="C35" s="167"/>
      <c r="D35" s="185">
        <f>C35/3.3</f>
        <v>0</v>
      </c>
      <c r="E35" s="214"/>
      <c r="F35" s="215"/>
      <c r="G35" s="188">
        <f t="shared" si="0"/>
        <v>0</v>
      </c>
      <c r="H35" s="100"/>
      <c r="I35" s="167"/>
      <c r="J35" s="178">
        <f t="shared" si="1"/>
        <v>0</v>
      </c>
      <c r="K35" s="288"/>
      <c r="L35" s="232" t="s">
        <v>53</v>
      </c>
      <c r="M35" s="247"/>
      <c r="N35" s="292">
        <f>'※提出不要※　試算職員配置 1【必要人員等】'!$G$8</f>
        <v>0</v>
      </c>
      <c r="O35" s="236">
        <f>'※提出不要※　試算施設・設備 2【必要面積】'!$M$27</f>
        <v>0</v>
      </c>
      <c r="P35" s="237"/>
      <c r="Q35" s="276" t="str">
        <f>IF(K35&lt;ROUNDDOWN(N35,0),"△","-")</f>
        <v>-</v>
      </c>
      <c r="R35" s="224" t="str">
        <f>IF($M$8&lt;O35,"×","○")</f>
        <v>○</v>
      </c>
      <c r="S35" s="225"/>
      <c r="T35" s="33"/>
      <c r="U35" s="33"/>
    </row>
    <row r="36" spans="2:21" ht="35.1" customHeight="1" thickBot="1">
      <c r="B36" s="101" t="s">
        <v>98</v>
      </c>
      <c r="C36" s="167"/>
      <c r="D36" s="185">
        <f>C36/3.3</f>
        <v>0</v>
      </c>
      <c r="E36" s="174"/>
      <c r="F36" s="179"/>
      <c r="G36" s="213">
        <f t="shared" si="0"/>
        <v>0</v>
      </c>
      <c r="H36" s="100"/>
      <c r="I36" s="167"/>
      <c r="J36" s="178">
        <f t="shared" si="1"/>
        <v>0</v>
      </c>
      <c r="K36" s="289"/>
      <c r="L36" s="232" t="s">
        <v>42</v>
      </c>
      <c r="M36" s="247"/>
      <c r="N36" s="293"/>
      <c r="O36" s="234">
        <f>'※提出不要※　試算施設・設備 2【必要面積】'!N19</f>
        <v>0</v>
      </c>
      <c r="P36" s="238">
        <f>'※提出不要※　試算施設・設備 2【必要面積】'!$P$31</f>
        <v>0</v>
      </c>
      <c r="Q36" s="276"/>
      <c r="R36" s="224" t="str">
        <f>IF(M9&lt;O36,"×","○")</f>
        <v>○</v>
      </c>
      <c r="S36" s="226" t="str">
        <f>IF($B$17&lt;P36,"×","○")</f>
        <v>○</v>
      </c>
      <c r="T36" s="33"/>
      <c r="U36" s="33"/>
    </row>
    <row r="37" spans="2:21" ht="35.1" customHeight="1" thickBot="1">
      <c r="B37" s="220" t="s">
        <v>87</v>
      </c>
      <c r="C37" s="168" t="s">
        <v>89</v>
      </c>
      <c r="D37" s="186" t="s">
        <v>218</v>
      </c>
      <c r="E37" s="172"/>
      <c r="F37" s="208"/>
      <c r="G37" s="209">
        <f t="shared" si="0"/>
        <v>0</v>
      </c>
      <c r="H37" s="100"/>
      <c r="I37" s="170"/>
      <c r="J37" s="178">
        <f t="shared" si="1"/>
        <v>0</v>
      </c>
      <c r="K37" s="239">
        <f>SUM(K34:K36)</f>
        <v>0</v>
      </c>
      <c r="L37" s="240" t="s">
        <v>43</v>
      </c>
      <c r="M37" s="241">
        <f>SUM(M34:M36)</f>
        <v>0</v>
      </c>
      <c r="N37" s="242">
        <f>'※提出不要※　試算職員配置 1【必要人員等】'!$H$10</f>
        <v>0</v>
      </c>
      <c r="O37" s="243"/>
      <c r="P37" s="244"/>
      <c r="Q37" s="227" t="str">
        <f>IF(K37&lt;N37,"×","○")</f>
        <v>○</v>
      </c>
      <c r="R37" s="228"/>
      <c r="S37" s="229"/>
      <c r="T37" s="33"/>
      <c r="U37" s="33"/>
    </row>
    <row r="38" spans="2:21" ht="35.1" customHeight="1" thickTop="1">
      <c r="B38" s="98" t="s">
        <v>119</v>
      </c>
      <c r="C38" s="167"/>
      <c r="D38" s="177">
        <f>C38/3.3</f>
        <v>0</v>
      </c>
      <c r="E38" s="181"/>
      <c r="F38" s="179"/>
      <c r="G38" s="180">
        <f t="shared" si="0"/>
        <v>0</v>
      </c>
      <c r="H38" s="97" t="s">
        <v>90</v>
      </c>
      <c r="I38" s="168" t="s">
        <v>89</v>
      </c>
      <c r="J38" s="171" t="s">
        <v>219</v>
      </c>
      <c r="K38" s="43"/>
      <c r="P38" s="202"/>
      <c r="Q38" s="43"/>
      <c r="R38" s="44"/>
      <c r="S38" s="43"/>
      <c r="T38" s="33"/>
      <c r="U38" s="33"/>
    </row>
    <row r="39" spans="2:21" ht="35.1" customHeight="1">
      <c r="B39" s="98" t="s">
        <v>94</v>
      </c>
      <c r="C39" s="167"/>
      <c r="D39" s="177">
        <f>C39/3.3</f>
        <v>0</v>
      </c>
      <c r="E39" s="98"/>
      <c r="F39" s="167"/>
      <c r="G39" s="217">
        <f t="shared" si="0"/>
        <v>0</v>
      </c>
      <c r="H39" s="98" t="s">
        <v>115</v>
      </c>
      <c r="I39" s="167"/>
      <c r="J39" s="279" t="s">
        <v>224</v>
      </c>
      <c r="K39" s="43"/>
      <c r="P39" s="202"/>
      <c r="Q39" s="43"/>
      <c r="R39" s="44"/>
      <c r="S39" s="43"/>
      <c r="T39" s="33"/>
      <c r="U39" s="33"/>
    </row>
    <row r="40" spans="2:21" ht="35.1" customHeight="1" thickBot="1">
      <c r="B40" s="98" t="s">
        <v>99</v>
      </c>
      <c r="C40" s="167"/>
      <c r="D40" s="177">
        <f>C40/3.3</f>
        <v>0</v>
      </c>
      <c r="E40" s="205"/>
      <c r="F40" s="206"/>
      <c r="G40" s="216">
        <f t="shared" si="0"/>
        <v>0</v>
      </c>
      <c r="H40" s="98" t="s">
        <v>94</v>
      </c>
      <c r="I40" s="167"/>
      <c r="J40" s="280"/>
      <c r="K40" s="43"/>
      <c r="P40" s="202"/>
      <c r="Q40" s="43"/>
      <c r="R40" s="44"/>
      <c r="S40" s="43"/>
      <c r="T40" s="33"/>
      <c r="U40" s="33"/>
    </row>
    <row r="41" spans="2:21" ht="35.1" customHeight="1" thickTop="1" thickBot="1">
      <c r="B41" s="101" t="s">
        <v>95</v>
      </c>
      <c r="C41" s="200"/>
      <c r="D41" s="201">
        <f>C41/3.3</f>
        <v>0</v>
      </c>
      <c r="E41" s="210"/>
      <c r="F41" s="211"/>
      <c r="G41" s="212">
        <f t="shared" si="0"/>
        <v>0</v>
      </c>
      <c r="H41" s="101" t="s">
        <v>96</v>
      </c>
      <c r="I41" s="200"/>
      <c r="J41" s="281"/>
      <c r="K41" s="43"/>
      <c r="P41" s="202"/>
      <c r="Q41" s="43"/>
      <c r="R41" s="44"/>
      <c r="S41" s="43"/>
    </row>
    <row r="42" spans="2:21" ht="46.5" customHeight="1" thickBot="1">
      <c r="B42" s="199"/>
      <c r="C42" s="190"/>
      <c r="D42" s="190"/>
      <c r="E42" s="339" t="s">
        <v>225</v>
      </c>
      <c r="F42" s="339"/>
      <c r="G42" s="339"/>
      <c r="H42" s="339"/>
      <c r="I42" s="339"/>
      <c r="J42" s="339"/>
      <c r="K42" s="43"/>
      <c r="P42" s="43"/>
      <c r="Q42" s="43"/>
      <c r="R42" s="44"/>
      <c r="S42" s="43"/>
    </row>
    <row r="43" spans="2:21" ht="24" customHeight="1">
      <c r="B43" s="258" t="s">
        <v>109</v>
      </c>
      <c r="C43" s="259"/>
      <c r="D43" s="259"/>
      <c r="E43" s="259"/>
      <c r="F43" s="259"/>
      <c r="G43" s="259"/>
      <c r="H43" s="259"/>
      <c r="I43" s="259"/>
      <c r="J43" s="259"/>
      <c r="K43" s="259"/>
      <c r="L43" s="259"/>
      <c r="M43" s="259"/>
      <c r="N43" s="259"/>
      <c r="O43" s="260"/>
      <c r="P43" s="43"/>
    </row>
    <row r="44" spans="2:21">
      <c r="B44" s="261"/>
      <c r="C44" s="262"/>
      <c r="D44" s="262"/>
      <c r="E44" s="262"/>
      <c r="F44" s="262"/>
      <c r="G44" s="262"/>
      <c r="H44" s="262"/>
      <c r="I44" s="262"/>
      <c r="J44" s="262"/>
      <c r="K44" s="262"/>
      <c r="L44" s="262"/>
      <c r="M44" s="262"/>
      <c r="N44" s="262"/>
      <c r="O44" s="263"/>
    </row>
    <row r="45" spans="2:21">
      <c r="B45" s="261"/>
      <c r="C45" s="262"/>
      <c r="D45" s="262"/>
      <c r="E45" s="262"/>
      <c r="F45" s="262"/>
      <c r="G45" s="262"/>
      <c r="H45" s="262"/>
      <c r="I45" s="262"/>
      <c r="J45" s="262"/>
      <c r="K45" s="262"/>
      <c r="L45" s="262"/>
      <c r="M45" s="262"/>
      <c r="N45" s="262"/>
      <c r="O45" s="263"/>
    </row>
    <row r="46" spans="2:21">
      <c r="B46" s="261"/>
      <c r="C46" s="262"/>
      <c r="D46" s="262"/>
      <c r="E46" s="262"/>
      <c r="F46" s="262"/>
      <c r="G46" s="262"/>
      <c r="H46" s="262"/>
      <c r="I46" s="262"/>
      <c r="J46" s="262"/>
      <c r="K46" s="262"/>
      <c r="L46" s="262"/>
      <c r="M46" s="262"/>
      <c r="N46" s="262"/>
      <c r="O46" s="263"/>
    </row>
    <row r="47" spans="2:21">
      <c r="B47" s="261"/>
      <c r="C47" s="262"/>
      <c r="D47" s="262"/>
      <c r="E47" s="262"/>
      <c r="F47" s="262"/>
      <c r="G47" s="262"/>
      <c r="H47" s="262"/>
      <c r="I47" s="262"/>
      <c r="J47" s="262"/>
      <c r="K47" s="262"/>
      <c r="L47" s="262"/>
      <c r="M47" s="262"/>
      <c r="N47" s="262"/>
      <c r="O47" s="263"/>
    </row>
    <row r="48" spans="2:21">
      <c r="B48" s="261"/>
      <c r="C48" s="262"/>
      <c r="D48" s="262"/>
      <c r="E48" s="262"/>
      <c r="F48" s="262"/>
      <c r="G48" s="262"/>
      <c r="H48" s="262"/>
      <c r="I48" s="262"/>
      <c r="J48" s="262"/>
      <c r="K48" s="262"/>
      <c r="L48" s="262"/>
      <c r="M48" s="262"/>
      <c r="N48" s="262"/>
      <c r="O48" s="263"/>
    </row>
    <row r="49" spans="2:15" ht="14.65" thickBot="1">
      <c r="B49" s="264"/>
      <c r="C49" s="265"/>
      <c r="D49" s="265"/>
      <c r="E49" s="265"/>
      <c r="F49" s="265"/>
      <c r="G49" s="265"/>
      <c r="H49" s="265"/>
      <c r="I49" s="265"/>
      <c r="J49" s="265"/>
      <c r="K49" s="265"/>
      <c r="L49" s="265"/>
      <c r="M49" s="265"/>
      <c r="N49" s="265"/>
      <c r="O49" s="266"/>
    </row>
    <row r="51" spans="2:15" ht="32.25" hidden="1" customHeight="1">
      <c r="B51" s="252" t="s">
        <v>158</v>
      </c>
      <c r="C51" s="253"/>
      <c r="D51" s="248"/>
      <c r="E51" s="249"/>
      <c r="F51" s="249"/>
      <c r="G51" s="250"/>
    </row>
    <row r="52" spans="2:15" ht="32.25" hidden="1" customHeight="1">
      <c r="B52" s="252" t="s">
        <v>159</v>
      </c>
      <c r="C52" s="253"/>
      <c r="D52" s="248"/>
      <c r="E52" s="249"/>
      <c r="F52" s="249"/>
      <c r="G52" s="250"/>
    </row>
    <row r="53" spans="2:15" ht="39" hidden="1" customHeight="1">
      <c r="B53" s="256" t="s">
        <v>160</v>
      </c>
      <c r="C53" s="257"/>
      <c r="D53" s="269"/>
      <c r="E53" s="270"/>
      <c r="F53" s="270"/>
      <c r="G53" s="271"/>
    </row>
    <row r="54" spans="2:15" ht="46.5" customHeight="1">
      <c r="B54" s="251"/>
      <c r="C54" s="251"/>
      <c r="D54" s="268"/>
      <c r="E54" s="268"/>
      <c r="F54" s="268"/>
      <c r="G54" s="268"/>
    </row>
    <row r="55" spans="2:15" ht="23.25" customHeight="1">
      <c r="B55" s="251"/>
      <c r="C55" s="251"/>
      <c r="D55" s="267"/>
      <c r="E55" s="267"/>
      <c r="F55" s="267"/>
      <c r="G55" s="267"/>
    </row>
  </sheetData>
  <mergeCells count="64">
    <mergeCell ref="P8:P9"/>
    <mergeCell ref="P5:P6"/>
    <mergeCell ref="L3:L5"/>
    <mergeCell ref="E9:G9"/>
    <mergeCell ref="P32:P33"/>
    <mergeCell ref="B3:G3"/>
    <mergeCell ref="N3:N5"/>
    <mergeCell ref="I3:K5"/>
    <mergeCell ref="M6:N6"/>
    <mergeCell ref="C7:D7"/>
    <mergeCell ref="H8:H9"/>
    <mergeCell ref="E4:G5"/>
    <mergeCell ref="E7:G7"/>
    <mergeCell ref="C8:D8"/>
    <mergeCell ref="C6:D6"/>
    <mergeCell ref="M3:M5"/>
    <mergeCell ref="H3:H5"/>
    <mergeCell ref="B4:B6"/>
    <mergeCell ref="P1:R1"/>
    <mergeCell ref="P2:R2"/>
    <mergeCell ref="P3:R3"/>
    <mergeCell ref="E6:G6"/>
    <mergeCell ref="H2:J2"/>
    <mergeCell ref="Q5:Q6"/>
    <mergeCell ref="R5:R6"/>
    <mergeCell ref="B25:B26"/>
    <mergeCell ref="C26:D26"/>
    <mergeCell ref="L1:O1"/>
    <mergeCell ref="L2:O2"/>
    <mergeCell ref="H6:K6"/>
    <mergeCell ref="I7:K7"/>
    <mergeCell ref="I8:K9"/>
    <mergeCell ref="B13:B15"/>
    <mergeCell ref="C13:C15"/>
    <mergeCell ref="E10:G10"/>
    <mergeCell ref="I10:K10"/>
    <mergeCell ref="C10:D10"/>
    <mergeCell ref="C4:D5"/>
    <mergeCell ref="B16:C16"/>
    <mergeCell ref="C9:D9"/>
    <mergeCell ref="E8:G8"/>
    <mergeCell ref="S32:S33"/>
    <mergeCell ref="Q32:Q33"/>
    <mergeCell ref="Q35:Q36"/>
    <mergeCell ref="K32:K33"/>
    <mergeCell ref="J39:J41"/>
    <mergeCell ref="O32:O33"/>
    <mergeCell ref="L32:M33"/>
    <mergeCell ref="K35:K36"/>
    <mergeCell ref="N32:N33"/>
    <mergeCell ref="N35:N36"/>
    <mergeCell ref="D51:G51"/>
    <mergeCell ref="B54:C54"/>
    <mergeCell ref="B55:C55"/>
    <mergeCell ref="B51:C51"/>
    <mergeCell ref="R32:R33"/>
    <mergeCell ref="B53:C53"/>
    <mergeCell ref="B43:O49"/>
    <mergeCell ref="B52:C52"/>
    <mergeCell ref="D55:G55"/>
    <mergeCell ref="D54:G54"/>
    <mergeCell ref="D53:G53"/>
    <mergeCell ref="D52:G52"/>
    <mergeCell ref="E42:J42"/>
  </mergeCells>
  <phoneticPr fontId="2"/>
  <dataValidations disablePrompts="1" count="4">
    <dataValidation imeMode="on" allowBlank="1" showInputMessage="1" showErrorMessage="1" sqref="B43:O49" xr:uid="{B23A380B-45E1-4C1C-90C7-2C0351FC569B}"/>
    <dataValidation type="list" allowBlank="1" showInputMessage="1" showErrorMessage="1" sqref="C27:C29 E29" xr:uid="{0008F945-771D-4566-9559-A480D473CB5C}">
      <formula1>"有,無"</formula1>
    </dataValidation>
    <dataValidation type="list" showInputMessage="1" sqref="E26" xr:uid="{6C6E0A74-EA87-4630-8D26-9CC2066378D8}">
      <formula1>"専用,保育室と兼用,専用・兼用,"</formula1>
    </dataValidation>
    <dataValidation type="list" showInputMessage="1" sqref="E22:E25" xr:uid="{73298CBB-BC73-4301-8C8E-2A40B9F1AF37}">
      <formula1>"１階,２階,３階,4階以上,　,"</formula1>
    </dataValidation>
  </dataValidations>
  <printOptions horizontalCentered="1"/>
  <pageMargins left="0.70866141732283472" right="0.15748031496062992" top="0.94488188976377963" bottom="0.51181102362204722" header="0.51181102362204722" footer="0.23622047244094491"/>
  <pageSetup paperSize="9" scale="48" fitToWidth="2" orientation="portrait" cellComments="asDisplayed" r:id="rId1"/>
  <headerFooter alignWithMargins="0">
    <oddHeader>&amp;L様式第６号&amp;R審査表</oddHeader>
  </headerFooter>
  <ignoredErrors>
    <ignoredError sqref="L10"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9A080-FE40-4760-8497-BC786CD127D6}">
  <sheetPr>
    <tabColor rgb="FFFFFF00"/>
  </sheetPr>
  <dimension ref="B1:K68"/>
  <sheetViews>
    <sheetView view="pageBreakPreview" zoomScaleNormal="100" zoomScaleSheetLayoutView="100" workbookViewId="0"/>
  </sheetViews>
  <sheetFormatPr defaultColWidth="9" defaultRowHeight="12"/>
  <cols>
    <col min="1" max="1" width="4" style="154" customWidth="1"/>
    <col min="2" max="2" width="5.46484375" style="154" bestFit="1" customWidth="1"/>
    <col min="3" max="3" width="13.86328125" style="154" customWidth="1"/>
    <col min="4" max="4" width="21.73046875" style="154" customWidth="1"/>
    <col min="5" max="6" width="10.46484375" style="154" customWidth="1"/>
    <col min="7" max="8" width="10" style="154" customWidth="1"/>
    <col min="9" max="9" width="13.1328125" style="154" bestFit="1" customWidth="1"/>
    <col min="10" max="10" width="18.86328125" style="154" customWidth="1"/>
    <col min="11" max="11" width="3.73046875" style="154" customWidth="1"/>
    <col min="12" max="16384" width="9" style="154"/>
  </cols>
  <sheetData>
    <row r="1" spans="2:11" s="32" customFormat="1" ht="19.5" customHeight="1"/>
    <row r="2" spans="2:11" s="32" customFormat="1" ht="24.75" customHeight="1">
      <c r="B2" s="165" t="s">
        <v>249</v>
      </c>
      <c r="H2" s="32" t="str">
        <f>'１職員配置・屋外遊戯場・設備'!L1</f>
        <v>（施設名）</v>
      </c>
      <c r="K2" s="88"/>
    </row>
    <row r="4" spans="2:11" ht="57" customHeight="1">
      <c r="B4" s="159" t="s">
        <v>195</v>
      </c>
      <c r="C4" s="159" t="s">
        <v>194</v>
      </c>
      <c r="D4" s="159" t="s">
        <v>193</v>
      </c>
      <c r="E4" s="157" t="s">
        <v>192</v>
      </c>
      <c r="F4" s="155" t="s">
        <v>214</v>
      </c>
      <c r="G4" s="157" t="s">
        <v>191</v>
      </c>
      <c r="H4" s="157" t="s">
        <v>190</v>
      </c>
      <c r="I4" s="157" t="s">
        <v>189</v>
      </c>
      <c r="J4" s="159" t="s">
        <v>188</v>
      </c>
    </row>
    <row r="5" spans="2:11" ht="31.5" customHeight="1">
      <c r="B5" s="159">
        <v>1</v>
      </c>
      <c r="C5" s="164" t="s">
        <v>257</v>
      </c>
      <c r="D5" s="164"/>
      <c r="E5" s="163"/>
      <c r="F5" s="163"/>
      <c r="G5" s="162"/>
      <c r="H5" s="162"/>
      <c r="I5" s="162"/>
      <c r="J5" s="161"/>
    </row>
    <row r="6" spans="2:11" ht="31.5" customHeight="1">
      <c r="B6" s="159">
        <v>2</v>
      </c>
      <c r="C6" s="164" t="s">
        <v>199</v>
      </c>
      <c r="D6" s="164"/>
      <c r="E6" s="163"/>
      <c r="F6" s="163"/>
      <c r="G6" s="162"/>
      <c r="H6" s="162"/>
      <c r="I6" s="162"/>
      <c r="J6" s="161"/>
    </row>
    <row r="7" spans="2:11" ht="31.5" customHeight="1">
      <c r="B7" s="159">
        <v>3</v>
      </c>
      <c r="C7" s="164" t="s">
        <v>204</v>
      </c>
      <c r="D7" s="164"/>
      <c r="E7" s="163"/>
      <c r="F7" s="163"/>
      <c r="G7" s="162"/>
      <c r="H7" s="162"/>
      <c r="I7" s="162"/>
      <c r="J7" s="161"/>
    </row>
    <row r="8" spans="2:11" ht="31.5" customHeight="1">
      <c r="B8" s="159">
        <v>4</v>
      </c>
      <c r="C8" s="164"/>
      <c r="D8" s="164"/>
      <c r="E8" s="163"/>
      <c r="F8" s="163"/>
      <c r="G8" s="162"/>
      <c r="H8" s="162"/>
      <c r="I8" s="162"/>
      <c r="J8" s="161"/>
    </row>
    <row r="9" spans="2:11" ht="31.5" customHeight="1">
      <c r="B9" s="159">
        <v>5</v>
      </c>
      <c r="C9" s="164"/>
      <c r="D9" s="164"/>
      <c r="E9" s="163"/>
      <c r="F9" s="163"/>
      <c r="G9" s="162"/>
      <c r="H9" s="162"/>
      <c r="I9" s="162"/>
      <c r="J9" s="161"/>
    </row>
    <row r="10" spans="2:11" ht="31.5" customHeight="1">
      <c r="B10" s="159">
        <v>6</v>
      </c>
      <c r="C10" s="164"/>
      <c r="D10" s="164"/>
      <c r="E10" s="163"/>
      <c r="F10" s="163"/>
      <c r="G10" s="162"/>
      <c r="H10" s="162"/>
      <c r="I10" s="162"/>
      <c r="J10" s="161"/>
    </row>
    <row r="11" spans="2:11" ht="31.5" customHeight="1">
      <c r="B11" s="159">
        <v>7</v>
      </c>
      <c r="C11" s="164"/>
      <c r="D11" s="164"/>
      <c r="E11" s="163"/>
      <c r="F11" s="163"/>
      <c r="G11" s="162"/>
      <c r="H11" s="162"/>
      <c r="I11" s="162"/>
      <c r="J11" s="161"/>
    </row>
    <row r="12" spans="2:11" ht="31.5" customHeight="1">
      <c r="B12" s="159">
        <v>8</v>
      </c>
      <c r="C12" s="164"/>
      <c r="D12" s="164"/>
      <c r="E12" s="163"/>
      <c r="F12" s="163"/>
      <c r="G12" s="162"/>
      <c r="H12" s="162"/>
      <c r="I12" s="162"/>
      <c r="J12" s="161"/>
    </row>
    <row r="13" spans="2:11" ht="31.5" customHeight="1">
      <c r="B13" s="159">
        <v>9</v>
      </c>
      <c r="C13" s="164"/>
      <c r="D13" s="164"/>
      <c r="E13" s="163"/>
      <c r="F13" s="163"/>
      <c r="G13" s="162"/>
      <c r="H13" s="162"/>
      <c r="I13" s="162"/>
      <c r="J13" s="161"/>
    </row>
    <row r="14" spans="2:11" ht="31.5" customHeight="1">
      <c r="B14" s="159">
        <v>10</v>
      </c>
      <c r="C14" s="164"/>
      <c r="D14" s="164"/>
      <c r="E14" s="163"/>
      <c r="F14" s="163"/>
      <c r="G14" s="162"/>
      <c r="H14" s="162"/>
      <c r="I14" s="162"/>
      <c r="J14" s="161"/>
    </row>
    <row r="15" spans="2:11" ht="31.5" customHeight="1">
      <c r="B15" s="159">
        <v>11</v>
      </c>
      <c r="C15" s="164"/>
      <c r="D15" s="164"/>
      <c r="E15" s="163"/>
      <c r="F15" s="163"/>
      <c r="G15" s="162"/>
      <c r="H15" s="162"/>
      <c r="I15" s="162"/>
      <c r="J15" s="161"/>
    </row>
    <row r="16" spans="2:11" ht="31.5" customHeight="1">
      <c r="B16" s="159">
        <v>12</v>
      </c>
      <c r="C16" s="164"/>
      <c r="D16" s="164"/>
      <c r="E16" s="163"/>
      <c r="F16" s="163"/>
      <c r="G16" s="162"/>
      <c r="H16" s="162"/>
      <c r="I16" s="162"/>
      <c r="J16" s="161"/>
    </row>
    <row r="17" spans="2:10" ht="31.5" customHeight="1">
      <c r="B17" s="159">
        <v>13</v>
      </c>
      <c r="C17" s="164"/>
      <c r="D17" s="164"/>
      <c r="E17" s="163"/>
      <c r="F17" s="163"/>
      <c r="G17" s="162"/>
      <c r="H17" s="162"/>
      <c r="I17" s="162"/>
      <c r="J17" s="161"/>
    </row>
    <row r="18" spans="2:10" ht="31.5" customHeight="1">
      <c r="B18" s="159">
        <v>14</v>
      </c>
      <c r="C18" s="164"/>
      <c r="D18" s="164"/>
      <c r="E18" s="163"/>
      <c r="F18" s="163"/>
      <c r="G18" s="162"/>
      <c r="H18" s="162"/>
      <c r="I18" s="162"/>
      <c r="J18" s="161"/>
    </row>
    <row r="19" spans="2:10" ht="31.5" customHeight="1">
      <c r="B19" s="159">
        <v>15</v>
      </c>
      <c r="C19" s="164"/>
      <c r="D19" s="164"/>
      <c r="E19" s="163"/>
      <c r="F19" s="163"/>
      <c r="G19" s="162"/>
      <c r="H19" s="162"/>
      <c r="I19" s="162"/>
      <c r="J19" s="161"/>
    </row>
    <row r="20" spans="2:10" ht="31.5" customHeight="1">
      <c r="B20" s="159">
        <v>16</v>
      </c>
      <c r="C20" s="164"/>
      <c r="D20" s="164"/>
      <c r="E20" s="163"/>
      <c r="F20" s="163"/>
      <c r="G20" s="162"/>
      <c r="H20" s="162"/>
      <c r="I20" s="162"/>
      <c r="J20" s="161"/>
    </row>
    <row r="21" spans="2:10" ht="31.5" customHeight="1">
      <c r="B21" s="159">
        <v>17</v>
      </c>
      <c r="C21" s="164"/>
      <c r="D21" s="164"/>
      <c r="E21" s="163"/>
      <c r="F21" s="163"/>
      <c r="G21" s="162"/>
      <c r="H21" s="162"/>
      <c r="I21" s="162"/>
      <c r="J21" s="161"/>
    </row>
    <row r="22" spans="2:10" ht="31.5" customHeight="1">
      <c r="B22" s="159">
        <v>18</v>
      </c>
      <c r="C22" s="164"/>
      <c r="D22" s="164"/>
      <c r="E22" s="163"/>
      <c r="F22" s="163"/>
      <c r="G22" s="162"/>
      <c r="H22" s="162"/>
      <c r="I22" s="162"/>
      <c r="J22" s="161"/>
    </row>
    <row r="23" spans="2:10" ht="31.5" customHeight="1">
      <c r="B23" s="159">
        <v>19</v>
      </c>
      <c r="C23" s="164"/>
      <c r="D23" s="164"/>
      <c r="E23" s="163"/>
      <c r="F23" s="163"/>
      <c r="G23" s="162"/>
      <c r="H23" s="162"/>
      <c r="I23" s="162"/>
      <c r="J23" s="161"/>
    </row>
    <row r="24" spans="2:10" ht="31.5" customHeight="1">
      <c r="B24" s="159">
        <v>20</v>
      </c>
      <c r="C24" s="164"/>
      <c r="D24" s="164"/>
      <c r="E24" s="163"/>
      <c r="F24" s="163"/>
      <c r="G24" s="162"/>
      <c r="H24" s="162"/>
      <c r="I24" s="162"/>
      <c r="J24" s="161"/>
    </row>
    <row r="25" spans="2:10" ht="31.5" customHeight="1">
      <c r="B25" s="159">
        <v>21</v>
      </c>
      <c r="C25" s="164"/>
      <c r="D25" s="164"/>
      <c r="E25" s="163"/>
      <c r="F25" s="163"/>
      <c r="G25" s="162"/>
      <c r="H25" s="162"/>
      <c r="I25" s="162"/>
      <c r="J25" s="161"/>
    </row>
    <row r="26" spans="2:10" ht="31.5" customHeight="1">
      <c r="B26" s="159">
        <v>22</v>
      </c>
      <c r="C26" s="164"/>
      <c r="D26" s="164"/>
      <c r="E26" s="163"/>
      <c r="F26" s="163"/>
      <c r="G26" s="162"/>
      <c r="H26" s="162"/>
      <c r="I26" s="162"/>
      <c r="J26" s="161"/>
    </row>
    <row r="27" spans="2:10" ht="31.5" customHeight="1">
      <c r="B27" s="159">
        <v>23</v>
      </c>
      <c r="C27" s="164"/>
      <c r="D27" s="164"/>
      <c r="E27" s="163"/>
      <c r="F27" s="163"/>
      <c r="G27" s="162"/>
      <c r="H27" s="162"/>
      <c r="I27" s="162"/>
      <c r="J27" s="161"/>
    </row>
    <row r="28" spans="2:10" ht="31.5" customHeight="1">
      <c r="B28" s="159">
        <v>24</v>
      </c>
      <c r="C28" s="164"/>
      <c r="D28" s="164"/>
      <c r="E28" s="163"/>
      <c r="F28" s="163"/>
      <c r="G28" s="162"/>
      <c r="H28" s="162"/>
      <c r="I28" s="162"/>
      <c r="J28" s="161"/>
    </row>
    <row r="29" spans="2:10" ht="31.5" customHeight="1">
      <c r="B29" s="159">
        <v>25</v>
      </c>
      <c r="C29" s="164"/>
      <c r="D29" s="164"/>
      <c r="E29" s="163"/>
      <c r="F29" s="163"/>
      <c r="G29" s="162"/>
      <c r="H29" s="162"/>
      <c r="I29" s="162"/>
      <c r="J29" s="161"/>
    </row>
    <row r="30" spans="2:10" ht="31.5" customHeight="1">
      <c r="B30" s="159">
        <v>26</v>
      </c>
      <c r="C30" s="164"/>
      <c r="D30" s="164"/>
      <c r="E30" s="163"/>
      <c r="F30" s="163"/>
      <c r="G30" s="162"/>
      <c r="H30" s="162"/>
      <c r="I30" s="162"/>
      <c r="J30" s="161"/>
    </row>
    <row r="31" spans="2:10" ht="31.5" customHeight="1">
      <c r="B31" s="159">
        <v>27</v>
      </c>
      <c r="C31" s="164"/>
      <c r="D31" s="164"/>
      <c r="E31" s="163"/>
      <c r="F31" s="163"/>
      <c r="G31" s="162"/>
      <c r="H31" s="162"/>
      <c r="I31" s="162"/>
      <c r="J31" s="161"/>
    </row>
    <row r="32" spans="2:10" ht="31.5" customHeight="1">
      <c r="B32" s="159">
        <v>28</v>
      </c>
      <c r="C32" s="164"/>
      <c r="D32" s="164"/>
      <c r="E32" s="163"/>
      <c r="F32" s="163"/>
      <c r="G32" s="162"/>
      <c r="H32" s="162"/>
      <c r="I32" s="162"/>
      <c r="J32" s="161"/>
    </row>
    <row r="33" spans="2:10" ht="31.5" customHeight="1">
      <c r="B33" s="159">
        <v>29</v>
      </c>
      <c r="C33" s="164"/>
      <c r="D33" s="164"/>
      <c r="E33" s="163"/>
      <c r="F33" s="163"/>
      <c r="G33" s="162"/>
      <c r="H33" s="162"/>
      <c r="I33" s="162"/>
      <c r="J33" s="161"/>
    </row>
    <row r="34" spans="2:10" ht="31.5" customHeight="1">
      <c r="B34" s="159">
        <v>30</v>
      </c>
      <c r="C34" s="164"/>
      <c r="D34" s="164"/>
      <c r="E34" s="163"/>
      <c r="F34" s="163"/>
      <c r="G34" s="162"/>
      <c r="H34" s="162"/>
      <c r="I34" s="162"/>
      <c r="J34" s="161"/>
    </row>
    <row r="35" spans="2:10" ht="31.5" customHeight="1">
      <c r="B35" s="159">
        <v>31</v>
      </c>
      <c r="C35" s="164"/>
      <c r="D35" s="164"/>
      <c r="E35" s="163"/>
      <c r="F35" s="163"/>
      <c r="G35" s="162"/>
      <c r="H35" s="162"/>
      <c r="I35" s="162"/>
      <c r="J35" s="161"/>
    </row>
    <row r="36" spans="2:10" ht="31.5" customHeight="1">
      <c r="B36" s="159">
        <v>32</v>
      </c>
      <c r="C36" s="164"/>
      <c r="D36" s="164"/>
      <c r="E36" s="163"/>
      <c r="F36" s="163"/>
      <c r="G36" s="162"/>
      <c r="H36" s="162"/>
      <c r="I36" s="162"/>
      <c r="J36" s="161"/>
    </row>
    <row r="37" spans="2:10" ht="31.5" customHeight="1">
      <c r="B37" s="159">
        <v>33</v>
      </c>
      <c r="C37" s="164"/>
      <c r="D37" s="164"/>
      <c r="E37" s="163"/>
      <c r="F37" s="163"/>
      <c r="G37" s="162"/>
      <c r="H37" s="162"/>
      <c r="I37" s="162"/>
      <c r="J37" s="161"/>
    </row>
    <row r="38" spans="2:10" ht="31.5" customHeight="1">
      <c r="B38" s="159">
        <v>34</v>
      </c>
      <c r="C38" s="164"/>
      <c r="D38" s="164"/>
      <c r="E38" s="163"/>
      <c r="F38" s="163"/>
      <c r="G38" s="162"/>
      <c r="H38" s="162"/>
      <c r="I38" s="162"/>
      <c r="J38" s="161"/>
    </row>
    <row r="39" spans="2:10" ht="31.5" customHeight="1">
      <c r="B39" s="159">
        <v>35</v>
      </c>
      <c r="C39" s="164"/>
      <c r="D39" s="164"/>
      <c r="E39" s="163"/>
      <c r="F39" s="163"/>
      <c r="G39" s="162"/>
      <c r="H39" s="162"/>
      <c r="I39" s="162"/>
      <c r="J39" s="161"/>
    </row>
    <row r="40" spans="2:10" ht="31.5" customHeight="1">
      <c r="B40" s="159">
        <v>36</v>
      </c>
      <c r="C40" s="164"/>
      <c r="D40" s="164"/>
      <c r="E40" s="163"/>
      <c r="F40" s="163"/>
      <c r="G40" s="162"/>
      <c r="H40" s="162"/>
      <c r="I40" s="162"/>
      <c r="J40" s="161"/>
    </row>
    <row r="41" spans="2:10" ht="31.5" customHeight="1">
      <c r="B41" s="159">
        <v>37</v>
      </c>
      <c r="C41" s="164"/>
      <c r="D41" s="164"/>
      <c r="E41" s="163"/>
      <c r="F41" s="163"/>
      <c r="G41" s="162"/>
      <c r="H41" s="162"/>
      <c r="I41" s="162"/>
      <c r="J41" s="161"/>
    </row>
    <row r="42" spans="2:10" ht="31.5" customHeight="1">
      <c r="B42" s="159">
        <v>38</v>
      </c>
      <c r="C42" s="164"/>
      <c r="D42" s="164"/>
      <c r="E42" s="163"/>
      <c r="F42" s="163"/>
      <c r="G42" s="162"/>
      <c r="H42" s="162"/>
      <c r="I42" s="162"/>
      <c r="J42" s="161"/>
    </row>
    <row r="43" spans="2:10" ht="31.5" customHeight="1">
      <c r="B43" s="159">
        <v>39</v>
      </c>
      <c r="C43" s="164" t="s">
        <v>200</v>
      </c>
      <c r="D43" s="164"/>
      <c r="E43" s="163"/>
      <c r="F43" s="163"/>
      <c r="G43" s="162"/>
      <c r="H43" s="162"/>
      <c r="I43" s="162"/>
      <c r="J43" s="161"/>
    </row>
    <row r="44" spans="2:10" ht="31.5" customHeight="1">
      <c r="B44" s="159">
        <v>40</v>
      </c>
      <c r="C44" s="164" t="s">
        <v>202</v>
      </c>
      <c r="D44" s="164"/>
      <c r="E44" s="163"/>
      <c r="F44" s="163"/>
      <c r="G44" s="162"/>
      <c r="H44" s="162"/>
      <c r="I44" s="162"/>
      <c r="J44" s="161"/>
    </row>
    <row r="46" spans="2:10" ht="15" customHeight="1">
      <c r="B46" s="154" t="s">
        <v>198</v>
      </c>
    </row>
    <row r="47" spans="2:10" ht="15" customHeight="1">
      <c r="B47" s="154" t="s">
        <v>259</v>
      </c>
    </row>
    <row r="48" spans="2:10" ht="15" customHeight="1">
      <c r="B48" s="154" t="s">
        <v>206</v>
      </c>
    </row>
    <row r="49" spans="2:10" ht="15" customHeight="1">
      <c r="B49" s="154" t="s">
        <v>197</v>
      </c>
    </row>
    <row r="50" spans="2:10" ht="15" customHeight="1">
      <c r="B50" s="154" t="s">
        <v>212</v>
      </c>
    </row>
    <row r="51" spans="2:10" ht="15" customHeight="1">
      <c r="B51" s="154" t="s">
        <v>215</v>
      </c>
    </row>
    <row r="52" spans="2:10" ht="15" customHeight="1">
      <c r="B52" s="154" t="s">
        <v>213</v>
      </c>
    </row>
    <row r="53" spans="2:10" ht="15" customHeight="1">
      <c r="B53" s="154" t="s">
        <v>260</v>
      </c>
    </row>
    <row r="54" spans="2:10" ht="14.25" customHeight="1">
      <c r="B54" s="154" t="s">
        <v>210</v>
      </c>
    </row>
    <row r="55" spans="2:10" ht="15" customHeight="1">
      <c r="B55" s="154" t="s">
        <v>207</v>
      </c>
    </row>
    <row r="56" spans="2:10" ht="15" customHeight="1">
      <c r="B56" s="154" t="s">
        <v>211</v>
      </c>
    </row>
    <row r="57" spans="2:10" ht="15" customHeight="1">
      <c r="B57" s="154" t="s">
        <v>261</v>
      </c>
    </row>
    <row r="58" spans="2:10" ht="15" customHeight="1">
      <c r="B58" s="154" t="s">
        <v>262</v>
      </c>
    </row>
    <row r="59" spans="2:10" ht="15" customHeight="1"/>
    <row r="60" spans="2:10" ht="15" customHeight="1"/>
    <row r="61" spans="2:10" ht="15" customHeight="1">
      <c r="B61" s="154" t="s">
        <v>196</v>
      </c>
    </row>
    <row r="62" spans="2:10" ht="57" customHeight="1">
      <c r="B62" s="159" t="s">
        <v>195</v>
      </c>
      <c r="C62" s="159" t="s">
        <v>194</v>
      </c>
      <c r="D62" s="159" t="s">
        <v>193</v>
      </c>
      <c r="E62" s="157" t="s">
        <v>192</v>
      </c>
      <c r="F62" s="155" t="s">
        <v>214</v>
      </c>
      <c r="G62" s="157" t="s">
        <v>191</v>
      </c>
      <c r="H62" s="157" t="s">
        <v>190</v>
      </c>
      <c r="I62" s="157" t="s">
        <v>189</v>
      </c>
      <c r="J62" s="159" t="s">
        <v>188</v>
      </c>
    </row>
    <row r="63" spans="2:10" ht="32.25" customHeight="1">
      <c r="B63" s="159">
        <v>1</v>
      </c>
      <c r="C63" s="158" t="s">
        <v>258</v>
      </c>
      <c r="D63" s="157" t="s">
        <v>187</v>
      </c>
      <c r="E63" s="157" t="s">
        <v>185</v>
      </c>
      <c r="F63" s="157" t="s">
        <v>208</v>
      </c>
      <c r="G63" s="156">
        <v>29312</v>
      </c>
      <c r="H63" s="156"/>
      <c r="I63" s="156" t="s">
        <v>186</v>
      </c>
      <c r="J63" s="160"/>
    </row>
    <row r="64" spans="2:10" ht="32.25" customHeight="1">
      <c r="B64" s="159">
        <v>2</v>
      </c>
      <c r="C64" s="158" t="s">
        <v>205</v>
      </c>
      <c r="D64" s="157" t="s">
        <v>183</v>
      </c>
      <c r="E64" s="157" t="s">
        <v>185</v>
      </c>
      <c r="F64" s="157" t="s">
        <v>208</v>
      </c>
      <c r="G64" s="156">
        <v>32234</v>
      </c>
      <c r="H64" s="156">
        <v>32221</v>
      </c>
      <c r="I64" s="156"/>
      <c r="J64" s="219" t="s">
        <v>235</v>
      </c>
    </row>
    <row r="65" spans="2:10" ht="32.25" customHeight="1">
      <c r="B65" s="159">
        <v>3</v>
      </c>
      <c r="C65" s="158" t="s">
        <v>205</v>
      </c>
      <c r="D65" s="157" t="s">
        <v>183</v>
      </c>
      <c r="E65" s="157" t="s">
        <v>185</v>
      </c>
      <c r="F65" s="157" t="s">
        <v>208</v>
      </c>
      <c r="G65" s="156">
        <v>34800</v>
      </c>
      <c r="H65" s="156">
        <v>31490</v>
      </c>
      <c r="I65" s="156"/>
      <c r="J65" s="219" t="s">
        <v>236</v>
      </c>
    </row>
    <row r="66" spans="2:10" ht="32.25" customHeight="1">
      <c r="B66" s="159">
        <v>4</v>
      </c>
      <c r="C66" s="158" t="s">
        <v>184</v>
      </c>
      <c r="D66" s="157" t="s">
        <v>183</v>
      </c>
      <c r="E66" s="157" t="s">
        <v>182</v>
      </c>
      <c r="F66" s="157" t="s">
        <v>208</v>
      </c>
      <c r="G66" s="156">
        <v>41913</v>
      </c>
      <c r="H66" s="156"/>
      <c r="I66" s="156" t="s">
        <v>181</v>
      </c>
      <c r="J66" s="160"/>
    </row>
    <row r="67" spans="2:10" ht="32.25" customHeight="1">
      <c r="B67" s="159">
        <v>5</v>
      </c>
      <c r="C67" s="158" t="s">
        <v>201</v>
      </c>
      <c r="D67" s="157" t="s">
        <v>180</v>
      </c>
      <c r="E67" s="155" t="s">
        <v>174</v>
      </c>
      <c r="F67" s="155" t="s">
        <v>209</v>
      </c>
      <c r="G67" s="156">
        <v>42095</v>
      </c>
      <c r="H67" s="156"/>
      <c r="I67" s="156" t="s">
        <v>179</v>
      </c>
      <c r="J67" s="155" t="s">
        <v>178</v>
      </c>
    </row>
    <row r="68" spans="2:10" ht="32.25" customHeight="1">
      <c r="B68" s="159">
        <v>6</v>
      </c>
      <c r="C68" s="158" t="s">
        <v>203</v>
      </c>
      <c r="D68" s="157" t="s">
        <v>177</v>
      </c>
      <c r="E68" s="155" t="s">
        <v>174</v>
      </c>
      <c r="F68" s="155" t="s">
        <v>209</v>
      </c>
      <c r="G68" s="156">
        <v>42095</v>
      </c>
      <c r="H68" s="156"/>
      <c r="I68" s="156" t="s">
        <v>176</v>
      </c>
      <c r="J68" s="155" t="s">
        <v>175</v>
      </c>
    </row>
  </sheetData>
  <phoneticPr fontId="2"/>
  <dataValidations count="5">
    <dataValidation type="list" imeMode="hiragana" allowBlank="1" showInputMessage="1" sqref="I5:I44 I63" xr:uid="{7137CCA0-F724-46D3-8E1B-84991B12700B}">
      <formula1>"栄養士,調理師,医師,歯科医師,薬剤師,栄養教諭,養護教諭、"</formula1>
    </dataValidation>
    <dataValidation type="list" imeMode="hiragana" allowBlank="1" showInputMessage="1" sqref="C5:C44" xr:uid="{76D05083-EA5E-413C-BE83-37DFA8C21DCD}">
      <formula1>"施設長,保育士,,調理員,嘱託医,嘱託歯科医,栄養士,事務職員"</formula1>
    </dataValidation>
    <dataValidation type="list" allowBlank="1" showInputMessage="1" showErrorMessage="1" sqref="E5:E44" xr:uid="{14FE38E1-081B-433D-8002-3E86B4A0022C}">
      <formula1>"常勤,非常勤"</formula1>
    </dataValidation>
    <dataValidation imeMode="off" allowBlank="1" showInputMessage="1" showErrorMessage="1" sqref="G5:G44" xr:uid="{D2A1D223-A9A8-4FD8-83B6-454E7985C6B0}"/>
    <dataValidation type="list" imeMode="off" allowBlank="1" showInputMessage="1" sqref="H5:H44" xr:uid="{246EDC6D-9828-4794-862C-78E494740A88}">
      <formula1>"未取得"</formula1>
    </dataValidation>
  </dataValidations>
  <pageMargins left="0.78740157480314965" right="0.19685039370078741" top="0.62992125984251968" bottom="0.62992125984251968" header="0.39370078740157483" footer="0.51181102362204722"/>
  <pageSetup paperSize="9" scale="80" fitToHeight="2" orientation="portrait" r:id="rId1"/>
  <headerFooter alignWithMargins="0">
    <oddHeader>&amp;L様式第６号&amp;R審査表</oddHeader>
  </headerFooter>
  <rowBreaks count="1" manualBreakCount="1">
    <brk id="31"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79DF-17D3-470E-B6CD-5DB4C713D6F0}">
  <sheetPr codeName="Sheet9">
    <tabColor rgb="FF00B0F0"/>
  </sheetPr>
  <dimension ref="A1:J23"/>
  <sheetViews>
    <sheetView view="pageBreakPreview" zoomScaleNormal="70" zoomScaleSheetLayoutView="100" workbookViewId="0"/>
  </sheetViews>
  <sheetFormatPr defaultColWidth="9" defaultRowHeight="14.25"/>
  <cols>
    <col min="1" max="1" width="16.73046875" style="10" customWidth="1"/>
    <col min="2" max="2" width="3.73046875" style="1" bestFit="1" customWidth="1"/>
    <col min="3" max="3" width="2.86328125" style="1" customWidth="1"/>
    <col min="4" max="4" width="5.86328125" style="1" bestFit="1" customWidth="1"/>
    <col min="5" max="5" width="7.86328125" style="1" bestFit="1" customWidth="1"/>
    <col min="6" max="6" width="57" style="1" customWidth="1"/>
    <col min="7" max="7" width="25.59765625" style="1" customWidth="1"/>
    <col min="8" max="8" width="23.86328125" style="1" customWidth="1"/>
    <col min="9" max="9" width="9.265625" style="1" customWidth="1"/>
    <col min="10" max="10" width="4" style="1" customWidth="1"/>
    <col min="11" max="16384" width="9" style="1"/>
  </cols>
  <sheetData>
    <row r="1" spans="1:10" s="32" customFormat="1" ht="24.75" customHeight="1">
      <c r="H1" s="32" t="str">
        <f>'１職員配置・屋外遊戯場・設備'!$L$1</f>
        <v>（施設名）</v>
      </c>
      <c r="J1" s="88"/>
    </row>
    <row r="2" spans="1:10" s="18" customFormat="1" ht="20.25" customHeight="1">
      <c r="A2" s="361" t="s">
        <v>124</v>
      </c>
      <c r="B2" s="362"/>
      <c r="C2" s="362"/>
      <c r="D2" s="362"/>
      <c r="E2" s="362"/>
      <c r="F2" s="362"/>
      <c r="G2" s="362"/>
      <c r="H2" s="362"/>
      <c r="I2" s="362"/>
    </row>
    <row r="3" spans="1:10" s="18" customFormat="1" ht="16.5" thickBot="1">
      <c r="A3" s="30"/>
      <c r="B3" s="31"/>
      <c r="C3" s="31"/>
      <c r="D3" s="31"/>
      <c r="E3" s="31"/>
      <c r="F3" s="31"/>
      <c r="G3" s="31"/>
      <c r="H3" s="31"/>
      <c r="I3" s="31"/>
    </row>
    <row r="4" spans="1:10" s="10" customFormat="1" ht="30" customHeight="1" thickTop="1" thickBot="1">
      <c r="A4" s="79" t="s">
        <v>25</v>
      </c>
      <c r="B4" s="370" t="s">
        <v>26</v>
      </c>
      <c r="C4" s="371"/>
      <c r="D4" s="371"/>
      <c r="E4" s="371"/>
      <c r="F4" s="371"/>
      <c r="G4" s="371"/>
      <c r="H4" s="372"/>
      <c r="I4" s="82" t="s">
        <v>72</v>
      </c>
    </row>
    <row r="5" spans="1:10" ht="55.5" customHeight="1" thickTop="1">
      <c r="A5" s="80" t="s">
        <v>61</v>
      </c>
      <c r="B5" s="373" t="s">
        <v>248</v>
      </c>
      <c r="C5" s="374"/>
      <c r="D5" s="374"/>
      <c r="E5" s="374"/>
      <c r="F5" s="374"/>
      <c r="G5" s="374"/>
      <c r="H5" s="375"/>
      <c r="I5" s="103"/>
    </row>
    <row r="6" spans="1:10" ht="47.25" customHeight="1" thickBot="1">
      <c r="A6" s="81" t="s">
        <v>62</v>
      </c>
      <c r="B6" s="399" t="s">
        <v>246</v>
      </c>
      <c r="C6" s="400"/>
      <c r="D6" s="400"/>
      <c r="E6" s="400"/>
      <c r="F6" s="400"/>
      <c r="G6" s="401"/>
      <c r="H6" s="402"/>
      <c r="I6" s="104"/>
    </row>
    <row r="7" spans="1:10" ht="57.75" customHeight="1" thickTop="1">
      <c r="A7" s="377" t="s">
        <v>26</v>
      </c>
      <c r="B7" s="83" t="s">
        <v>100</v>
      </c>
      <c r="C7" s="403" t="s">
        <v>241</v>
      </c>
      <c r="D7" s="404"/>
      <c r="E7" s="404"/>
      <c r="F7" s="404"/>
      <c r="G7" s="404"/>
      <c r="H7" s="405"/>
      <c r="I7" s="105"/>
    </row>
    <row r="8" spans="1:10" ht="57.75" customHeight="1">
      <c r="A8" s="378"/>
      <c r="B8" s="383" t="s">
        <v>101</v>
      </c>
      <c r="C8" s="363" t="s">
        <v>73</v>
      </c>
      <c r="D8" s="364"/>
      <c r="E8" s="364"/>
      <c r="F8" s="364"/>
      <c r="G8" s="365"/>
      <c r="H8" s="366"/>
      <c r="I8" s="106"/>
    </row>
    <row r="9" spans="1:10" ht="55.5" customHeight="1">
      <c r="A9" s="378"/>
      <c r="B9" s="397"/>
      <c r="C9" s="380"/>
      <c r="D9" s="376" t="s">
        <v>64</v>
      </c>
      <c r="E9" s="12" t="s">
        <v>32</v>
      </c>
      <c r="F9" s="367" t="s">
        <v>31</v>
      </c>
      <c r="G9" s="368"/>
      <c r="H9" s="366"/>
      <c r="I9" s="107"/>
    </row>
    <row r="10" spans="1:10" ht="115.5" customHeight="1">
      <c r="A10" s="378"/>
      <c r="B10" s="397"/>
      <c r="C10" s="381"/>
      <c r="D10" s="376"/>
      <c r="E10" s="12" t="s">
        <v>33</v>
      </c>
      <c r="F10" s="367" t="s">
        <v>239</v>
      </c>
      <c r="G10" s="368"/>
      <c r="H10" s="366"/>
      <c r="I10" s="107"/>
    </row>
    <row r="11" spans="1:10" ht="64.5" customHeight="1">
      <c r="A11" s="378"/>
      <c r="B11" s="397"/>
      <c r="C11" s="381"/>
      <c r="D11" s="376" t="s">
        <v>65</v>
      </c>
      <c r="E11" s="12" t="s">
        <v>32</v>
      </c>
      <c r="F11" s="367" t="s">
        <v>70</v>
      </c>
      <c r="G11" s="369"/>
      <c r="H11" s="366"/>
      <c r="I11" s="107"/>
    </row>
    <row r="12" spans="1:10" ht="74.25" customHeight="1">
      <c r="A12" s="378"/>
      <c r="B12" s="397"/>
      <c r="C12" s="381"/>
      <c r="D12" s="376"/>
      <c r="E12" s="12" t="s">
        <v>33</v>
      </c>
      <c r="F12" s="367" t="s">
        <v>238</v>
      </c>
      <c r="G12" s="369"/>
      <c r="H12" s="366"/>
      <c r="I12" s="107"/>
    </row>
    <row r="13" spans="1:10" ht="70.5" customHeight="1">
      <c r="A13" s="378"/>
      <c r="B13" s="397"/>
      <c r="C13" s="381"/>
      <c r="D13" s="396" t="s">
        <v>34</v>
      </c>
      <c r="E13" s="12" t="s">
        <v>32</v>
      </c>
      <c r="F13" s="367" t="s">
        <v>66</v>
      </c>
      <c r="G13" s="369"/>
      <c r="H13" s="366"/>
      <c r="I13" s="107"/>
    </row>
    <row r="14" spans="1:10" ht="139.5" customHeight="1">
      <c r="A14" s="378"/>
      <c r="B14" s="398"/>
      <c r="C14" s="382"/>
      <c r="D14" s="376"/>
      <c r="E14" s="12" t="s">
        <v>33</v>
      </c>
      <c r="F14" s="367" t="s">
        <v>231</v>
      </c>
      <c r="G14" s="368"/>
      <c r="H14" s="366"/>
      <c r="I14" s="107"/>
    </row>
    <row r="15" spans="1:10" ht="39.950000000000003" customHeight="1">
      <c r="A15" s="378"/>
      <c r="B15" s="84" t="s">
        <v>102</v>
      </c>
      <c r="C15" s="367" t="s">
        <v>232</v>
      </c>
      <c r="D15" s="386"/>
      <c r="E15" s="386"/>
      <c r="F15" s="386"/>
      <c r="G15" s="368"/>
      <c r="H15" s="366"/>
      <c r="I15" s="106"/>
    </row>
    <row r="16" spans="1:10" ht="80.25" customHeight="1">
      <c r="A16" s="378"/>
      <c r="B16" s="383" t="s">
        <v>103</v>
      </c>
      <c r="C16" s="388" t="s">
        <v>240</v>
      </c>
      <c r="D16" s="389"/>
      <c r="E16" s="389"/>
      <c r="F16" s="389"/>
      <c r="G16" s="390"/>
      <c r="H16" s="391"/>
      <c r="I16" s="106"/>
    </row>
    <row r="17" spans="1:9" ht="39.950000000000003" customHeight="1">
      <c r="A17" s="378"/>
      <c r="B17" s="384"/>
      <c r="C17" s="381"/>
      <c r="D17" s="367" t="s">
        <v>104</v>
      </c>
      <c r="E17" s="387"/>
      <c r="F17" s="387"/>
      <c r="G17" s="368"/>
      <c r="H17" s="366"/>
      <c r="I17" s="106"/>
    </row>
    <row r="18" spans="1:9" ht="39.950000000000003" customHeight="1">
      <c r="A18" s="378"/>
      <c r="B18" s="385"/>
      <c r="C18" s="382"/>
      <c r="D18" s="367" t="s">
        <v>247</v>
      </c>
      <c r="E18" s="387"/>
      <c r="F18" s="387"/>
      <c r="G18" s="368"/>
      <c r="H18" s="366"/>
      <c r="I18" s="106"/>
    </row>
    <row r="19" spans="1:9" ht="39.950000000000003" customHeight="1">
      <c r="A19" s="378"/>
      <c r="B19" s="84" t="s">
        <v>105</v>
      </c>
      <c r="C19" s="367" t="s">
        <v>67</v>
      </c>
      <c r="D19" s="386"/>
      <c r="E19" s="386"/>
      <c r="F19" s="386"/>
      <c r="G19" s="368"/>
      <c r="H19" s="366"/>
      <c r="I19" s="106"/>
    </row>
    <row r="20" spans="1:9" ht="39.950000000000003" customHeight="1">
      <c r="A20" s="378"/>
      <c r="B20" s="84" t="s">
        <v>106</v>
      </c>
      <c r="C20" s="367" t="s">
        <v>233</v>
      </c>
      <c r="D20" s="386"/>
      <c r="E20" s="386"/>
      <c r="F20" s="386"/>
      <c r="G20" s="368"/>
      <c r="H20" s="366"/>
      <c r="I20" s="106"/>
    </row>
    <row r="21" spans="1:9" ht="39.950000000000003" customHeight="1">
      <c r="A21" s="378"/>
      <c r="B21" s="84" t="s">
        <v>107</v>
      </c>
      <c r="C21" s="367" t="s">
        <v>35</v>
      </c>
      <c r="D21" s="386"/>
      <c r="E21" s="386"/>
      <c r="F21" s="386"/>
      <c r="G21" s="368"/>
      <c r="H21" s="366"/>
      <c r="I21" s="106"/>
    </row>
    <row r="22" spans="1:9" ht="39.950000000000003" customHeight="1" thickBot="1">
      <c r="A22" s="379"/>
      <c r="B22" s="85" t="s">
        <v>108</v>
      </c>
      <c r="C22" s="392" t="s">
        <v>68</v>
      </c>
      <c r="D22" s="393"/>
      <c r="E22" s="393"/>
      <c r="F22" s="393"/>
      <c r="G22" s="394"/>
      <c r="H22" s="395"/>
      <c r="I22" s="104"/>
    </row>
    <row r="23" spans="1:9" ht="14.65" thickTop="1"/>
  </sheetData>
  <mergeCells count="28">
    <mergeCell ref="D13:D14"/>
    <mergeCell ref="B8:B14"/>
    <mergeCell ref="D17:H17"/>
    <mergeCell ref="F12:H12"/>
    <mergeCell ref="B6:H6"/>
    <mergeCell ref="C7:H7"/>
    <mergeCell ref="C21:H21"/>
    <mergeCell ref="D18:H18"/>
    <mergeCell ref="C16:H16"/>
    <mergeCell ref="C22:H22"/>
    <mergeCell ref="C19:H19"/>
    <mergeCell ref="C20:H20"/>
    <mergeCell ref="A2:I2"/>
    <mergeCell ref="C8:H8"/>
    <mergeCell ref="F9:H9"/>
    <mergeCell ref="F10:H10"/>
    <mergeCell ref="F11:H11"/>
    <mergeCell ref="B4:H4"/>
    <mergeCell ref="B5:H5"/>
    <mergeCell ref="D9:D10"/>
    <mergeCell ref="D11:D12"/>
    <mergeCell ref="A7:A22"/>
    <mergeCell ref="C9:C14"/>
    <mergeCell ref="C17:C18"/>
    <mergeCell ref="B16:B18"/>
    <mergeCell ref="F13:H13"/>
    <mergeCell ref="F14:H14"/>
    <mergeCell ref="C15:H15"/>
  </mergeCells>
  <phoneticPr fontId="2"/>
  <dataValidations disablePrompts="1" count="6">
    <dataValidation type="list" showInputMessage="1" sqref="I15:I22 I6:I8" xr:uid="{10A9E577-4A4C-4F59-8C67-BC9E57E11D11}">
      <formula1>"○,　"</formula1>
    </dataValidation>
    <dataValidation type="list" allowBlank="1" showInputMessage="1" sqref="I9" xr:uid="{EBEE2CA2-0095-42EC-83C4-F05447193F1D}">
      <formula1>"１,２"</formula1>
    </dataValidation>
    <dataValidation type="list" allowBlank="1" showInputMessage="1" sqref="I11 I13" xr:uid="{F3BFC094-0F1E-42D2-BDF2-1B636AC4FD03}">
      <formula1>"１,２,　"</formula1>
    </dataValidation>
    <dataValidation type="list" allowBlank="1" showInputMessage="1" sqref="I10" xr:uid="{211649B5-C5BF-457A-9A69-A6C3459CAE24}">
      <formula1>"１,２,３,４,　"</formula1>
    </dataValidation>
    <dataValidation type="list" allowBlank="1" showInputMessage="1" sqref="I12 I14" xr:uid="{97A89473-E1C2-4639-B300-DB0D2B68FE3D}">
      <formula1>"１,２,３,　"</formula1>
    </dataValidation>
    <dataValidation type="list" showInputMessage="1" sqref="I5" xr:uid="{E70F8ED4-F513-4468-84C7-08B5ECF00AD9}">
      <formula1>"○"</formula1>
    </dataValidation>
  </dataValidations>
  <pageMargins left="0.78740157480314965" right="0.15748031496062992" top="0.94488188976377963" bottom="0.35433070866141736" header="0.51181102362204722" footer="0.11811023622047245"/>
  <pageSetup paperSize="9" scale="56" fitToHeight="0" orientation="portrait" r:id="rId1"/>
  <headerFooter alignWithMargins="0">
    <oddHeader>&amp;L様式第６号&amp;R審査表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F563-DB9E-448F-8DEF-EC0ACE03151E}">
  <sheetPr codeName="Sheet10">
    <tabColor rgb="FF00B0F0"/>
    <pageSetUpPr fitToPage="1"/>
  </sheetPr>
  <dimension ref="A1:G35"/>
  <sheetViews>
    <sheetView view="pageBreakPreview" zoomScaleNormal="100" zoomScaleSheetLayoutView="100" workbookViewId="0"/>
  </sheetViews>
  <sheetFormatPr defaultColWidth="9" defaultRowHeight="16.149999999999999"/>
  <cols>
    <col min="1" max="1" width="9.46484375" style="19" customWidth="1"/>
    <col min="2" max="2" width="93.73046875" style="21" customWidth="1"/>
    <col min="3" max="3" width="9" style="20" customWidth="1"/>
    <col min="4" max="4" width="19.1328125" style="20" customWidth="1"/>
    <col min="5" max="5" width="5.1328125" style="20" customWidth="1"/>
    <col min="6" max="6" width="3.73046875" style="20" customWidth="1"/>
    <col min="7" max="16384" width="9" style="20"/>
  </cols>
  <sheetData>
    <row r="1" spans="1:7" s="32" customFormat="1" ht="24.75" customHeight="1">
      <c r="A1" s="57"/>
      <c r="C1" s="32" t="str">
        <f>'１職員配置・屋外遊戯場・設備'!$L$1</f>
        <v>（施設名）</v>
      </c>
      <c r="E1" s="88"/>
    </row>
    <row r="2" spans="1:7" s="24" customFormat="1">
      <c r="A2" s="408" t="s">
        <v>255</v>
      </c>
      <c r="B2" s="408"/>
      <c r="C2" s="408"/>
    </row>
    <row r="3" spans="1:7" ht="16.5" thickBot="1"/>
    <row r="4" spans="1:7" s="19" customFormat="1" ht="36" customHeight="1" thickTop="1">
      <c r="A4" s="25" t="s">
        <v>27</v>
      </c>
      <c r="B4" s="26" t="s">
        <v>26</v>
      </c>
      <c r="C4" s="87" t="s">
        <v>71</v>
      </c>
    </row>
    <row r="5" spans="1:7" ht="78.75" customHeight="1">
      <c r="A5" s="27">
        <v>1</v>
      </c>
      <c r="B5" s="86" t="s">
        <v>230</v>
      </c>
      <c r="C5" s="108"/>
    </row>
    <row r="6" spans="1:7" ht="78.75" customHeight="1">
      <c r="A6" s="27">
        <v>2</v>
      </c>
      <c r="B6" s="22" t="s">
        <v>229</v>
      </c>
      <c r="C6" s="108"/>
    </row>
    <row r="7" spans="1:7" ht="78.75" customHeight="1">
      <c r="A7" s="27">
        <v>3</v>
      </c>
      <c r="B7" s="22" t="s">
        <v>228</v>
      </c>
      <c r="C7" s="108"/>
    </row>
    <row r="8" spans="1:7" ht="78.75" customHeight="1">
      <c r="A8" s="27">
        <v>4</v>
      </c>
      <c r="B8" s="22" t="s">
        <v>227</v>
      </c>
      <c r="C8" s="108"/>
    </row>
    <row r="9" spans="1:7" ht="78.75" customHeight="1" thickBot="1">
      <c r="A9" s="28">
        <v>5</v>
      </c>
      <c r="B9" s="29" t="s">
        <v>85</v>
      </c>
      <c r="C9" s="109"/>
    </row>
    <row r="10" spans="1:7" ht="16.5" thickTop="1"/>
    <row r="11" spans="1:7" ht="18" customHeight="1" thickBot="1">
      <c r="A11" s="413" t="s">
        <v>30</v>
      </c>
      <c r="B11" s="406"/>
      <c r="C11" s="407"/>
      <c r="D11" s="406"/>
      <c r="E11" s="407"/>
      <c r="F11" s="406"/>
      <c r="G11" s="407"/>
    </row>
    <row r="12" spans="1:7" ht="31.5" customHeight="1" thickTop="1">
      <c r="A12" s="25" t="s">
        <v>28</v>
      </c>
      <c r="B12" s="409"/>
      <c r="C12" s="410"/>
      <c r="D12" s="407"/>
      <c r="E12" s="407"/>
      <c r="F12" s="407"/>
      <c r="G12" s="407"/>
    </row>
    <row r="13" spans="1:7" ht="31.5" customHeight="1" thickBot="1">
      <c r="A13" s="28" t="s">
        <v>29</v>
      </c>
      <c r="B13" s="411"/>
      <c r="C13" s="412"/>
      <c r="D13" s="407"/>
      <c r="E13" s="407"/>
      <c r="F13" s="407"/>
      <c r="G13" s="407"/>
    </row>
    <row r="14" spans="1:7" ht="18" customHeight="1" thickTop="1">
      <c r="D14" s="407"/>
      <c r="E14" s="407"/>
      <c r="F14" s="407"/>
      <c r="G14" s="407"/>
    </row>
    <row r="15" spans="1:7" ht="18" customHeight="1">
      <c r="D15" s="407"/>
      <c r="E15" s="407"/>
      <c r="F15" s="407"/>
      <c r="G15" s="407"/>
    </row>
    <row r="16" spans="1:7" ht="18" customHeight="1">
      <c r="D16" s="407"/>
      <c r="E16" s="407"/>
      <c r="F16" s="407"/>
      <c r="G16" s="407"/>
    </row>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sheetData>
  <mergeCells count="6">
    <mergeCell ref="F11:G16"/>
    <mergeCell ref="A2:C2"/>
    <mergeCell ref="B12:C12"/>
    <mergeCell ref="B13:C13"/>
    <mergeCell ref="A11:C11"/>
    <mergeCell ref="D11:E16"/>
  </mergeCells>
  <phoneticPr fontId="2"/>
  <dataValidations disablePrompts="1" count="1">
    <dataValidation type="list" showInputMessage="1" sqref="C5:C9" xr:uid="{075351A3-02E8-43E1-BACD-453ABFBE299C}">
      <formula1>"○,　"</formula1>
    </dataValidation>
  </dataValidations>
  <pageMargins left="0.98425196850393704" right="0.15748031496062992" top="0.94488188976377963" bottom="0.35433070866141736" header="0.59055118110236227" footer="0.11811023622047245"/>
  <pageSetup paperSize="9" scale="70" fitToHeight="0" orientation="portrait" r:id="rId1"/>
  <headerFooter alignWithMargins="0">
    <oddHeader>&amp;L様式第６号&amp;R審査表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A6588-0582-4237-8452-4D68847ED6C5}">
  <sheetPr codeName="Sheet2"/>
  <dimension ref="B1:M28"/>
  <sheetViews>
    <sheetView view="pageBreakPreview" zoomScaleNormal="100" zoomScaleSheetLayoutView="100" workbookViewId="0">
      <selection activeCell="P13" sqref="P13"/>
    </sheetView>
  </sheetViews>
  <sheetFormatPr defaultColWidth="9" defaultRowHeight="14.25"/>
  <cols>
    <col min="1" max="1" width="4.59765625" style="32" customWidth="1"/>
    <col min="2" max="3" width="9.73046875" style="32" customWidth="1"/>
    <col min="4" max="5" width="9" style="32"/>
    <col min="6" max="6" width="7.265625" style="32" customWidth="1"/>
    <col min="7" max="9" width="9" style="32"/>
    <col min="10" max="10" width="3.73046875" style="32" customWidth="1"/>
    <col min="11" max="11" width="9" style="32"/>
    <col min="12" max="12" width="4.1328125" style="32" customWidth="1"/>
    <col min="13" max="13" width="7.46484375" style="32" customWidth="1"/>
    <col min="14" max="16" width="9" style="32"/>
    <col min="17" max="17" width="14.59765625" style="32" customWidth="1"/>
    <col min="18" max="16384" width="9" style="32"/>
  </cols>
  <sheetData>
    <row r="1" spans="2:13">
      <c r="H1" s="89" t="str">
        <f>'１職員配置・屋外遊戯場・設備'!$L$1</f>
        <v>（施設名）</v>
      </c>
      <c r="I1" s="33"/>
      <c r="L1" s="88"/>
    </row>
    <row r="2" spans="2:13" ht="22.5" customHeight="1">
      <c r="B2" s="32" t="s">
        <v>78</v>
      </c>
    </row>
    <row r="3" spans="2:13" ht="22.5" customHeight="1">
      <c r="B3" s="422" t="s">
        <v>77</v>
      </c>
      <c r="C3" s="422"/>
      <c r="D3" s="422"/>
      <c r="E3" s="422"/>
      <c r="F3" s="417"/>
      <c r="G3" s="433" t="s">
        <v>69</v>
      </c>
      <c r="H3" s="434"/>
      <c r="I3" s="430" t="s">
        <v>36</v>
      </c>
      <c r="K3" s="34"/>
    </row>
    <row r="4" spans="2:13" ht="22.5" customHeight="1">
      <c r="B4" s="423" t="s">
        <v>47</v>
      </c>
      <c r="C4" s="423" t="s">
        <v>48</v>
      </c>
      <c r="D4" s="427" t="s">
        <v>46</v>
      </c>
      <c r="E4" s="414"/>
      <c r="F4" s="418"/>
      <c r="G4" s="425" t="s">
        <v>25</v>
      </c>
      <c r="H4" s="425" t="s">
        <v>37</v>
      </c>
      <c r="I4" s="430"/>
      <c r="K4" s="34"/>
    </row>
    <row r="5" spans="2:13" ht="22.5" customHeight="1">
      <c r="B5" s="423"/>
      <c r="C5" s="423"/>
      <c r="D5" s="427"/>
      <c r="E5" s="415"/>
      <c r="F5" s="418"/>
      <c r="G5" s="426"/>
      <c r="H5" s="426"/>
      <c r="I5" s="430"/>
      <c r="K5" s="34"/>
    </row>
    <row r="6" spans="2:13" ht="22.5" customHeight="1">
      <c r="B6" s="424"/>
      <c r="C6" s="45" t="s">
        <v>38</v>
      </c>
      <c r="D6" s="45" t="s">
        <v>38</v>
      </c>
      <c r="E6" s="415"/>
      <c r="F6" s="418"/>
      <c r="G6" s="35" t="s">
        <v>38</v>
      </c>
      <c r="H6" s="35" t="s">
        <v>38</v>
      </c>
      <c r="I6" s="430"/>
      <c r="K6" s="34"/>
    </row>
    <row r="7" spans="2:13" ht="22.5" customHeight="1">
      <c r="B7" s="51" t="s">
        <v>39</v>
      </c>
      <c r="C7" s="46">
        <f>D7</f>
        <v>0</v>
      </c>
      <c r="D7" s="36">
        <f>'１職員配置・屋外遊戯場・設備'!C7</f>
        <v>0</v>
      </c>
      <c r="E7" s="415"/>
      <c r="F7" s="418"/>
      <c r="G7" s="37">
        <f>ROUNDDOWN(C7/3,1)</f>
        <v>0</v>
      </c>
      <c r="H7" s="431"/>
      <c r="I7" s="38" t="s">
        <v>40</v>
      </c>
      <c r="J7" s="428"/>
      <c r="K7" s="34"/>
    </row>
    <row r="8" spans="2:13" ht="22.5" customHeight="1">
      <c r="B8" s="51" t="s">
        <v>53</v>
      </c>
      <c r="C8" s="46">
        <f>D8</f>
        <v>0</v>
      </c>
      <c r="D8" s="36">
        <f>'１職員配置・屋外遊戯場・設備'!C8</f>
        <v>0</v>
      </c>
      <c r="E8" s="415"/>
      <c r="F8" s="418"/>
      <c r="G8" s="420">
        <f>ROUNDDOWN((C8+C9)/6,1)</f>
        <v>0</v>
      </c>
      <c r="H8" s="432"/>
      <c r="I8" s="429" t="s">
        <v>41</v>
      </c>
      <c r="J8" s="428"/>
      <c r="K8" s="34"/>
    </row>
    <row r="9" spans="2:13" ht="22.5" customHeight="1">
      <c r="B9" s="51" t="s">
        <v>42</v>
      </c>
      <c r="C9" s="46">
        <f>D9</f>
        <v>0</v>
      </c>
      <c r="D9" s="36">
        <f>'１職員配置・屋外遊戯場・設備'!C9</f>
        <v>0</v>
      </c>
      <c r="E9" s="415"/>
      <c r="F9" s="418"/>
      <c r="G9" s="421"/>
      <c r="H9" s="432"/>
      <c r="I9" s="429"/>
      <c r="J9" s="428"/>
      <c r="K9" s="34"/>
    </row>
    <row r="10" spans="2:13" ht="22.5" customHeight="1">
      <c r="B10" s="54" t="s">
        <v>43</v>
      </c>
      <c r="C10" s="36">
        <f>SUM(C7:C9)</f>
        <v>0</v>
      </c>
      <c r="D10" s="36">
        <f>SUM(D7:D9)</f>
        <v>0</v>
      </c>
      <c r="E10" s="416"/>
      <c r="F10" s="419"/>
      <c r="G10" s="47">
        <f>SUM(G7:G9)</f>
        <v>0</v>
      </c>
      <c r="H10" s="36">
        <f>ROUND(G10,0)</f>
        <v>0</v>
      </c>
      <c r="I10" s="124"/>
      <c r="J10" s="39"/>
      <c r="L10" s="34"/>
    </row>
    <row r="11" spans="2:13" ht="22.5" customHeight="1">
      <c r="K11" s="40"/>
    </row>
    <row r="12" spans="2:13" ht="24" customHeight="1">
      <c r="B12" s="41" t="s">
        <v>226</v>
      </c>
      <c r="C12" s="42"/>
      <c r="D12" s="42"/>
      <c r="E12" s="42"/>
      <c r="F12" s="42"/>
      <c r="H12" s="42"/>
      <c r="I12" s="43"/>
      <c r="J12" s="43"/>
      <c r="K12" s="43"/>
      <c r="L12" s="43"/>
      <c r="M12" s="43"/>
    </row>
    <row r="13" spans="2:13" ht="24" customHeight="1">
      <c r="B13" s="41" t="s">
        <v>44</v>
      </c>
      <c r="I13" s="43"/>
      <c r="J13" s="43"/>
      <c r="K13" s="43"/>
      <c r="L13" s="43"/>
      <c r="M13" s="43"/>
    </row>
    <row r="14" spans="2:13" ht="24" customHeight="1">
      <c r="B14" s="43"/>
      <c r="C14" s="43"/>
      <c r="I14" s="44"/>
      <c r="J14" s="44"/>
      <c r="K14" s="43"/>
      <c r="L14" s="43"/>
      <c r="M14" s="43"/>
    </row>
    <row r="15" spans="2:13" ht="24" customHeight="1">
      <c r="B15" s="43"/>
      <c r="C15" s="43"/>
      <c r="I15" s="44"/>
      <c r="J15" s="44"/>
      <c r="K15" s="43"/>
      <c r="L15" s="43"/>
      <c r="M15" s="43"/>
    </row>
    <row r="16" spans="2:13" ht="24" customHeight="1">
      <c r="B16" s="43"/>
      <c r="C16" s="43"/>
      <c r="I16" s="44"/>
      <c r="J16" s="44"/>
      <c r="K16" s="43"/>
      <c r="L16" s="43"/>
      <c r="M16" s="43"/>
    </row>
    <row r="17" spans="2:13" ht="24" customHeight="1">
      <c r="B17" s="43"/>
      <c r="C17" s="43"/>
      <c r="I17" s="44"/>
      <c r="J17" s="44"/>
      <c r="K17" s="43"/>
      <c r="L17" s="43"/>
      <c r="M17" s="43"/>
    </row>
    <row r="18" spans="2:13" ht="24" customHeight="1">
      <c r="B18" s="43"/>
      <c r="C18" s="43"/>
      <c r="I18" s="44"/>
      <c r="J18" s="44"/>
      <c r="K18" s="43"/>
      <c r="L18" s="43"/>
      <c r="M18" s="43"/>
    </row>
    <row r="19" spans="2:13" ht="24" customHeight="1">
      <c r="B19" s="43"/>
      <c r="C19" s="43"/>
      <c r="I19" s="43"/>
      <c r="J19" s="43"/>
      <c r="K19" s="43"/>
      <c r="L19" s="43"/>
      <c r="M19" s="43"/>
    </row>
    <row r="20" spans="2:13" ht="24" customHeight="1">
      <c r="B20" s="43"/>
      <c r="C20" s="43"/>
      <c r="I20" s="43"/>
      <c r="J20" s="43"/>
      <c r="K20" s="43"/>
      <c r="L20" s="43"/>
      <c r="M20" s="43"/>
    </row>
    <row r="21" spans="2:13" ht="24" customHeight="1">
      <c r="B21" s="43"/>
      <c r="C21" s="43"/>
      <c r="I21" s="43"/>
      <c r="J21" s="43"/>
      <c r="K21" s="43"/>
      <c r="L21" s="43"/>
      <c r="M21" s="43"/>
    </row>
    <row r="22" spans="2:13" ht="15" customHeight="1"/>
    <row r="23" spans="2:13" ht="15" customHeight="1"/>
    <row r="24" spans="2:13" ht="15" customHeight="1"/>
    <row r="25" spans="2:13" ht="15" customHeight="1"/>
    <row r="26" spans="2:13" ht="15" customHeight="1"/>
    <row r="27" spans="2:13" ht="15" customHeight="1"/>
    <row r="28" spans="2:13" s="34" customFormat="1" ht="15" customHeight="1"/>
  </sheetData>
  <mergeCells count="14">
    <mergeCell ref="J7:J9"/>
    <mergeCell ref="I8:I9"/>
    <mergeCell ref="I3:I6"/>
    <mergeCell ref="H4:H5"/>
    <mergeCell ref="H7:H9"/>
    <mergeCell ref="G3:H3"/>
    <mergeCell ref="E4:E10"/>
    <mergeCell ref="F3:F10"/>
    <mergeCell ref="G8:G9"/>
    <mergeCell ref="B3:E3"/>
    <mergeCell ref="B4:B6"/>
    <mergeCell ref="C4:C5"/>
    <mergeCell ref="G4:G5"/>
    <mergeCell ref="D4:D5"/>
  </mergeCells>
  <phoneticPr fontId="2"/>
  <printOptions horizontalCentered="1"/>
  <pageMargins left="0.94488188976377963" right="0.35433070866141736" top="0.98425196850393704" bottom="0.98425196850393704" header="0.55118110236220474" footer="0.51181102362204722"/>
  <pageSetup paperSize="9"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9B35-5263-4019-8A41-DA1F463261AA}">
  <sheetPr codeName="Sheet6">
    <pageSetUpPr fitToPage="1"/>
  </sheetPr>
  <dimension ref="B1:X44"/>
  <sheetViews>
    <sheetView view="pageBreakPreview" zoomScale="70" zoomScaleNormal="80" zoomScaleSheetLayoutView="70" workbookViewId="0">
      <selection activeCell="P13" sqref="P13"/>
    </sheetView>
  </sheetViews>
  <sheetFormatPr defaultColWidth="9" defaultRowHeight="14.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c r="S1" s="1" t="str">
        <f>'１職員配置・屋外遊戯場・設備'!$L$1</f>
        <v>（施設名）</v>
      </c>
      <c r="W1" s="88"/>
    </row>
    <row r="2" spans="2:23" s="16" customFormat="1" ht="26.25" customHeight="1" thickBot="1">
      <c r="B2" s="16" t="s">
        <v>133</v>
      </c>
    </row>
    <row r="3" spans="2:23" ht="23.25" customHeight="1" thickTop="1">
      <c r="C3" s="528" t="s">
        <v>77</v>
      </c>
      <c r="D3" s="529"/>
      <c r="E3" s="530"/>
      <c r="F3" s="492"/>
      <c r="G3" s="493"/>
      <c r="H3" s="498" t="s">
        <v>11</v>
      </c>
      <c r="I3" s="499"/>
      <c r="J3" s="499"/>
      <c r="K3" s="499"/>
      <c r="L3" s="499"/>
      <c r="M3" s="499"/>
      <c r="N3" s="499"/>
      <c r="O3" s="499"/>
      <c r="P3" s="499"/>
      <c r="Q3" s="499"/>
      <c r="R3" s="499"/>
      <c r="S3" s="499"/>
      <c r="T3" s="499"/>
      <c r="U3" s="499"/>
      <c r="V3" s="499"/>
      <c r="W3" s="500"/>
    </row>
    <row r="4" spans="2:23" ht="18" customHeight="1">
      <c r="C4" s="531"/>
      <c r="D4" s="532"/>
      <c r="E4" s="533"/>
      <c r="F4" s="494"/>
      <c r="G4" s="495"/>
      <c r="H4" s="501"/>
      <c r="I4" s="502"/>
      <c r="J4" s="502"/>
      <c r="K4" s="502"/>
      <c r="L4" s="502"/>
      <c r="M4" s="502"/>
      <c r="N4" s="502"/>
      <c r="O4" s="503"/>
      <c r="P4" s="463" t="s">
        <v>79</v>
      </c>
      <c r="Q4" s="464"/>
      <c r="R4" s="464"/>
      <c r="S4" s="464"/>
      <c r="T4" s="464"/>
      <c r="U4" s="464"/>
      <c r="V4" s="464"/>
      <c r="W4" s="465"/>
    </row>
    <row r="5" spans="2:23" ht="18" customHeight="1">
      <c r="C5" s="531"/>
      <c r="D5" s="532"/>
      <c r="E5" s="533"/>
      <c r="F5" s="494"/>
      <c r="G5" s="495"/>
      <c r="H5" s="439"/>
      <c r="I5" s="440"/>
      <c r="J5" s="440"/>
      <c r="K5" s="441"/>
      <c r="L5" s="540" t="s">
        <v>59</v>
      </c>
      <c r="M5" s="541"/>
      <c r="N5" s="542"/>
      <c r="O5" s="11" t="s">
        <v>60</v>
      </c>
      <c r="P5" s="466"/>
      <c r="Q5" s="449"/>
      <c r="R5" s="449"/>
      <c r="S5" s="449"/>
      <c r="T5" s="449"/>
      <c r="U5" s="449"/>
      <c r="V5" s="449"/>
      <c r="W5" s="467"/>
    </row>
    <row r="6" spans="2:23" ht="18" customHeight="1">
      <c r="C6" s="531"/>
      <c r="D6" s="532"/>
      <c r="E6" s="533"/>
      <c r="F6" s="494"/>
      <c r="G6" s="495"/>
      <c r="H6" s="442"/>
      <c r="I6" s="443"/>
      <c r="J6" s="443"/>
      <c r="K6" s="444"/>
      <c r="L6" s="450" t="s">
        <v>13</v>
      </c>
      <c r="M6" s="448"/>
      <c r="N6" s="448" t="s">
        <v>14</v>
      </c>
      <c r="O6" s="448"/>
      <c r="P6" s="466"/>
      <c r="Q6" s="449"/>
      <c r="R6" s="449"/>
      <c r="S6" s="449"/>
      <c r="T6" s="449"/>
      <c r="U6" s="449"/>
      <c r="V6" s="449"/>
      <c r="W6" s="467"/>
    </row>
    <row r="7" spans="2:23" ht="27.75" customHeight="1">
      <c r="C7" s="469" t="s">
        <v>57</v>
      </c>
      <c r="D7" s="472" t="s">
        <v>58</v>
      </c>
      <c r="E7" s="487"/>
      <c r="F7" s="494"/>
      <c r="G7" s="495"/>
      <c r="H7" s="442"/>
      <c r="I7" s="443"/>
      <c r="J7" s="443"/>
      <c r="K7" s="444"/>
      <c r="L7" s="2" t="s">
        <v>10</v>
      </c>
      <c r="M7" s="2" t="s">
        <v>0</v>
      </c>
      <c r="N7" s="504" t="s">
        <v>16</v>
      </c>
      <c r="O7" s="505"/>
      <c r="P7" s="6"/>
      <c r="Q7" s="7"/>
      <c r="R7" s="7"/>
      <c r="S7" s="7"/>
      <c r="T7" s="7"/>
      <c r="U7" s="7"/>
      <c r="V7" s="7"/>
      <c r="W7" s="23"/>
    </row>
    <row r="8" spans="2:23" ht="27.75" customHeight="1">
      <c r="C8" s="470"/>
      <c r="D8" s="473"/>
      <c r="E8" s="488"/>
      <c r="F8" s="494"/>
      <c r="G8" s="495"/>
      <c r="H8" s="442"/>
      <c r="I8" s="443"/>
      <c r="J8" s="443"/>
      <c r="K8" s="444"/>
      <c r="L8" s="3" t="s">
        <v>126</v>
      </c>
      <c r="M8" s="3" t="s">
        <v>2</v>
      </c>
      <c r="N8" s="3" t="s">
        <v>3</v>
      </c>
      <c r="O8" s="3" t="s">
        <v>3</v>
      </c>
      <c r="P8" s="8"/>
      <c r="S8" s="1" t="s">
        <v>127</v>
      </c>
      <c r="W8" s="17"/>
    </row>
    <row r="9" spans="2:23" ht="30" customHeight="1">
      <c r="C9" s="470"/>
      <c r="D9" s="473"/>
      <c r="E9" s="488"/>
      <c r="F9" s="494"/>
      <c r="G9" s="495"/>
      <c r="H9" s="442"/>
      <c r="I9" s="443"/>
      <c r="J9" s="443"/>
      <c r="K9" s="444"/>
      <c r="L9" s="453" t="s">
        <v>129</v>
      </c>
      <c r="M9" s="543" t="s">
        <v>130</v>
      </c>
      <c r="N9" s="14" t="s">
        <v>135</v>
      </c>
      <c r="O9" s="15" t="s">
        <v>131</v>
      </c>
      <c r="P9" s="8"/>
      <c r="S9" s="115" t="s">
        <v>132</v>
      </c>
      <c r="W9" s="17"/>
    </row>
    <row r="10" spans="2:23" ht="30" customHeight="1">
      <c r="C10" s="470"/>
      <c r="D10" s="473"/>
      <c r="E10" s="488"/>
      <c r="F10" s="494"/>
      <c r="G10" s="495"/>
      <c r="H10" s="442"/>
      <c r="I10" s="443"/>
      <c r="J10" s="443"/>
      <c r="K10" s="444"/>
      <c r="L10" s="454"/>
      <c r="M10" s="544"/>
      <c r="N10" s="468"/>
      <c r="O10" s="468"/>
      <c r="P10" s="8"/>
      <c r="W10" s="17"/>
    </row>
    <row r="11" spans="2:23" ht="22.5" customHeight="1">
      <c r="C11" s="470"/>
      <c r="D11" s="473"/>
      <c r="E11" s="488"/>
      <c r="F11" s="494"/>
      <c r="G11" s="495"/>
      <c r="H11" s="442"/>
      <c r="I11" s="443"/>
      <c r="J11" s="443"/>
      <c r="K11" s="444"/>
      <c r="L11" s="437" t="s">
        <v>74</v>
      </c>
      <c r="M11" s="438"/>
      <c r="N11" s="468"/>
      <c r="O11" s="468"/>
      <c r="P11" s="8"/>
      <c r="W11" s="17"/>
    </row>
    <row r="12" spans="2:23" ht="22.5" customHeight="1">
      <c r="C12" s="470"/>
      <c r="D12" s="473"/>
      <c r="E12" s="488"/>
      <c r="F12" s="494"/>
      <c r="G12" s="495"/>
      <c r="H12" s="442"/>
      <c r="I12" s="443"/>
      <c r="J12" s="443"/>
      <c r="K12" s="444"/>
      <c r="L12" s="451" t="str">
        <f>IF(L13+M13=D14+D16,"OK","Not")</f>
        <v>OK</v>
      </c>
      <c r="M12" s="452"/>
      <c r="N12" s="4"/>
      <c r="O12" s="4"/>
      <c r="P12" s="8"/>
      <c r="W12" s="17"/>
    </row>
    <row r="13" spans="2:23" ht="33" customHeight="1">
      <c r="C13" s="471"/>
      <c r="D13" s="474"/>
      <c r="E13" s="489"/>
      <c r="F13" s="494"/>
      <c r="G13" s="495"/>
      <c r="H13" s="442"/>
      <c r="I13" s="443"/>
      <c r="J13" s="443"/>
      <c r="K13" s="444"/>
      <c r="L13" s="123">
        <f>'１職員配置・屋外遊戯場・設備'!L7</f>
        <v>0</v>
      </c>
      <c r="M13" s="123">
        <f>'１職員配置・屋外遊戯場・設備'!L8</f>
        <v>0</v>
      </c>
      <c r="N13" s="5"/>
      <c r="O13" s="5"/>
      <c r="P13" s="9"/>
      <c r="Q13" s="455"/>
      <c r="R13" s="455"/>
      <c r="S13" s="455"/>
      <c r="T13" s="455"/>
      <c r="U13" s="455"/>
      <c r="V13" s="455"/>
      <c r="W13" s="116"/>
    </row>
    <row r="14" spans="2:23" ht="15" customHeight="1">
      <c r="C14" s="112" t="s">
        <v>4</v>
      </c>
      <c r="D14" s="506">
        <f>'１職員配置・屋外遊戯場・設備'!C7</f>
        <v>0</v>
      </c>
      <c r="E14" s="59" t="s">
        <v>5</v>
      </c>
      <c r="F14" s="494"/>
      <c r="G14" s="495"/>
      <c r="H14" s="442"/>
      <c r="I14" s="443"/>
      <c r="J14" s="443"/>
      <c r="K14" s="444"/>
      <c r="L14" s="462" t="s">
        <v>245</v>
      </c>
      <c r="M14" s="462" t="s">
        <v>12</v>
      </c>
      <c r="N14" s="435"/>
      <c r="O14" s="435"/>
      <c r="P14" s="456"/>
      <c r="Q14" s="457"/>
      <c r="R14" s="457"/>
      <c r="S14" s="457"/>
      <c r="T14" s="457"/>
      <c r="U14" s="457"/>
      <c r="V14" s="457"/>
      <c r="W14" s="458"/>
    </row>
    <row r="15" spans="2:23" ht="15" customHeight="1">
      <c r="C15" s="113"/>
      <c r="D15" s="507"/>
      <c r="E15" s="490">
        <f>SUM(D14:D17)</f>
        <v>0</v>
      </c>
      <c r="F15" s="494"/>
      <c r="G15" s="495"/>
      <c r="H15" s="442"/>
      <c r="I15" s="443"/>
      <c r="J15" s="443"/>
      <c r="K15" s="444"/>
      <c r="L15" s="381"/>
      <c r="M15" s="381"/>
      <c r="N15" s="436"/>
      <c r="O15" s="436"/>
      <c r="P15" s="459"/>
      <c r="Q15" s="460"/>
      <c r="R15" s="460"/>
      <c r="S15" s="460"/>
      <c r="T15" s="460"/>
      <c r="U15" s="460"/>
      <c r="V15" s="460"/>
      <c r="W15" s="461"/>
    </row>
    <row r="16" spans="2:23" ht="15" customHeight="1">
      <c r="C16" s="112" t="s">
        <v>6</v>
      </c>
      <c r="D16" s="506">
        <f>'１職員配置・屋外遊戯場・設備'!C8</f>
        <v>0</v>
      </c>
      <c r="E16" s="490"/>
      <c r="F16" s="494"/>
      <c r="G16" s="495"/>
      <c r="H16" s="442"/>
      <c r="I16" s="443"/>
      <c r="J16" s="443"/>
      <c r="K16" s="444"/>
      <c r="L16" s="74">
        <f>L13*3.3</f>
        <v>0</v>
      </c>
      <c r="M16" s="75">
        <f>M13*3.3</f>
        <v>0</v>
      </c>
      <c r="N16" s="435"/>
      <c r="O16" s="435"/>
      <c r="P16" s="456"/>
      <c r="Q16" s="457"/>
      <c r="R16" s="457"/>
      <c r="S16" s="457"/>
      <c r="T16" s="457"/>
      <c r="U16" s="457"/>
      <c r="V16" s="457"/>
      <c r="W16" s="458"/>
    </row>
    <row r="17" spans="3:24" ht="15" customHeight="1">
      <c r="C17" s="113"/>
      <c r="D17" s="507"/>
      <c r="E17" s="491"/>
      <c r="F17" s="494"/>
      <c r="G17" s="495"/>
      <c r="H17" s="442"/>
      <c r="I17" s="443"/>
      <c r="J17" s="443"/>
      <c r="K17" s="444"/>
      <c r="L17" s="71"/>
      <c r="M17" s="5"/>
      <c r="N17" s="436"/>
      <c r="O17" s="436"/>
      <c r="P17" s="459"/>
      <c r="Q17" s="460"/>
      <c r="R17" s="460"/>
      <c r="S17" s="460"/>
      <c r="T17" s="460"/>
      <c r="U17" s="460"/>
      <c r="V17" s="460"/>
      <c r="W17" s="461"/>
    </row>
    <row r="18" spans="3:24" ht="15" customHeight="1">
      <c r="C18" s="112" t="s">
        <v>7</v>
      </c>
      <c r="D18" s="506">
        <f>'１職員配置・屋外遊戯場・設備'!C9</f>
        <v>0</v>
      </c>
      <c r="E18" s="59" t="s">
        <v>8</v>
      </c>
      <c r="F18" s="494"/>
      <c r="G18" s="495"/>
      <c r="H18" s="442"/>
      <c r="I18" s="443"/>
      <c r="J18" s="443"/>
      <c r="K18" s="444"/>
      <c r="L18" s="435"/>
      <c r="M18" s="435"/>
      <c r="N18" s="72" t="s">
        <v>15</v>
      </c>
      <c r="O18" s="435"/>
      <c r="P18" s="6"/>
      <c r="Q18" s="7"/>
      <c r="R18" s="7"/>
      <c r="S18" s="7"/>
      <c r="T18" s="7"/>
      <c r="U18" s="7"/>
      <c r="V18" s="7"/>
      <c r="W18" s="23"/>
    </row>
    <row r="19" spans="3:24" ht="15" customHeight="1">
      <c r="C19" s="113"/>
      <c r="D19" s="507"/>
      <c r="E19" s="60">
        <f>SUM(D18:D19)</f>
        <v>0</v>
      </c>
      <c r="F19" s="494"/>
      <c r="G19" s="495"/>
      <c r="H19" s="442"/>
      <c r="I19" s="443"/>
      <c r="J19" s="443"/>
      <c r="K19" s="444"/>
      <c r="L19" s="436"/>
      <c r="M19" s="436"/>
      <c r="N19" s="73">
        <f>ROUNDDOWN(E19*1.98,2)</f>
        <v>0</v>
      </c>
      <c r="O19" s="436"/>
      <c r="P19" s="8"/>
      <c r="Q19" s="449"/>
      <c r="R19" s="449"/>
      <c r="S19" s="449"/>
      <c r="T19" s="449"/>
      <c r="U19" s="449"/>
      <c r="V19" s="449"/>
      <c r="W19" s="17"/>
    </row>
    <row r="20" spans="3:24" ht="15" customHeight="1">
      <c r="C20" s="435"/>
      <c r="D20" s="435"/>
      <c r="E20" s="435"/>
      <c r="F20" s="494"/>
      <c r="G20" s="495"/>
      <c r="H20" s="442"/>
      <c r="I20" s="443"/>
      <c r="J20" s="443"/>
      <c r="K20" s="444"/>
      <c r="L20" s="435"/>
      <c r="M20" s="435"/>
      <c r="N20" s="545"/>
      <c r="O20" s="435"/>
      <c r="P20" s="8"/>
      <c r="Q20" s="1" t="s">
        <v>161</v>
      </c>
      <c r="R20" s="1" t="s">
        <v>162</v>
      </c>
      <c r="T20" s="122" t="s">
        <v>163</v>
      </c>
      <c r="U20" s="122"/>
      <c r="V20" s="122"/>
      <c r="W20" s="17"/>
    </row>
    <row r="21" spans="3:24" ht="15" customHeight="1">
      <c r="C21" s="436"/>
      <c r="D21" s="436"/>
      <c r="E21" s="436"/>
      <c r="F21" s="494"/>
      <c r="G21" s="495"/>
      <c r="H21" s="442"/>
      <c r="I21" s="443"/>
      <c r="J21" s="443"/>
      <c r="K21" s="444"/>
      <c r="L21" s="436"/>
      <c r="M21" s="436"/>
      <c r="N21" s="545"/>
      <c r="O21" s="436"/>
      <c r="P21" s="8"/>
      <c r="R21" s="119">
        <f>ROUNDDOWN((E19)*3.3,2)</f>
        <v>0</v>
      </c>
      <c r="S21" s="1" t="s">
        <v>164</v>
      </c>
      <c r="T21" s="122"/>
      <c r="U21" s="121">
        <f>R21</f>
        <v>0</v>
      </c>
      <c r="V21" s="122" t="s">
        <v>164</v>
      </c>
      <c r="W21" s="17"/>
    </row>
    <row r="22" spans="3:24" ht="15" customHeight="1">
      <c r="C22" s="435"/>
      <c r="D22" s="435"/>
      <c r="E22" s="435"/>
      <c r="F22" s="494"/>
      <c r="G22" s="495"/>
      <c r="H22" s="442"/>
      <c r="I22" s="443"/>
      <c r="J22" s="443"/>
      <c r="K22" s="444"/>
      <c r="L22" s="435"/>
      <c r="M22" s="435"/>
      <c r="N22" s="508"/>
      <c r="O22" s="435"/>
      <c r="P22" s="8"/>
      <c r="R22" s="120"/>
      <c r="W22" s="17"/>
      <c r="X22" s="90"/>
    </row>
    <row r="23" spans="3:24" ht="15" customHeight="1">
      <c r="C23" s="436"/>
      <c r="D23" s="436"/>
      <c r="E23" s="436"/>
      <c r="F23" s="494"/>
      <c r="G23" s="495"/>
      <c r="H23" s="442"/>
      <c r="I23" s="443"/>
      <c r="J23" s="443"/>
      <c r="K23" s="444"/>
      <c r="L23" s="436"/>
      <c r="M23" s="436"/>
      <c r="N23" s="508"/>
      <c r="O23" s="436"/>
      <c r="P23" s="8"/>
      <c r="R23" s="118"/>
      <c r="T23" s="122" t="s">
        <v>167</v>
      </c>
      <c r="U23" s="117"/>
      <c r="W23" s="17"/>
    </row>
    <row r="24" spans="3:24" ht="15" customHeight="1">
      <c r="C24" s="435"/>
      <c r="D24" s="435"/>
      <c r="E24" s="435"/>
      <c r="F24" s="494"/>
      <c r="G24" s="495"/>
      <c r="H24" s="442"/>
      <c r="I24" s="443"/>
      <c r="J24" s="443"/>
      <c r="K24" s="444"/>
      <c r="L24" s="435"/>
      <c r="M24" s="435"/>
      <c r="N24" s="508"/>
      <c r="O24" s="435"/>
      <c r="P24" s="8"/>
      <c r="Q24" s="122" t="s">
        <v>168</v>
      </c>
      <c r="R24" s="121">
        <f>IF($G$21&gt;=3,400+80*($G$21-3),IF($G$21&gt;=1,330+30*($G$21-1),$G$21*0))</f>
        <v>0</v>
      </c>
      <c r="S24" s="122" t="s">
        <v>164</v>
      </c>
      <c r="T24" s="122"/>
      <c r="U24" s="121">
        <f>IF(R$23&gt;R24,R$23,R$24)</f>
        <v>0</v>
      </c>
      <c r="V24" s="122" t="s">
        <v>164</v>
      </c>
      <c r="W24" s="17"/>
    </row>
    <row r="25" spans="3:24" ht="15" customHeight="1">
      <c r="C25" s="436"/>
      <c r="D25" s="436"/>
      <c r="E25" s="436"/>
      <c r="F25" s="494"/>
      <c r="G25" s="495"/>
      <c r="H25" s="442"/>
      <c r="I25" s="443"/>
      <c r="J25" s="443"/>
      <c r="K25" s="444"/>
      <c r="L25" s="436"/>
      <c r="M25" s="436"/>
      <c r="N25" s="508"/>
      <c r="O25" s="436"/>
      <c r="P25" s="9"/>
      <c r="R25" s="76"/>
      <c r="W25" s="17"/>
    </row>
    <row r="26" spans="3:24" ht="18.75" customHeight="1">
      <c r="C26" s="112" t="s">
        <v>1</v>
      </c>
      <c r="D26" s="59"/>
      <c r="E26" s="59"/>
      <c r="F26" s="494"/>
      <c r="G26" s="495"/>
      <c r="H26" s="442"/>
      <c r="I26" s="443"/>
      <c r="J26" s="443"/>
      <c r="K26" s="444"/>
      <c r="L26" s="62" t="s">
        <v>17</v>
      </c>
      <c r="M26" s="62" t="s">
        <v>19</v>
      </c>
      <c r="N26" s="63" t="s">
        <v>18</v>
      </c>
      <c r="O26" s="435"/>
      <c r="P26" s="6"/>
      <c r="Q26" s="7" t="s">
        <v>234</v>
      </c>
      <c r="R26" s="7"/>
      <c r="S26" s="7"/>
      <c r="T26" s="7"/>
      <c r="U26" s="64"/>
      <c r="V26" s="7" t="s">
        <v>164</v>
      </c>
      <c r="W26" s="23"/>
    </row>
    <row r="27" spans="3:24" s="13" customFormat="1" ht="18.75" customHeight="1" thickBot="1">
      <c r="C27" s="114" t="s">
        <v>9</v>
      </c>
      <c r="D27" s="61">
        <f>SUM(D14:D25)</f>
        <v>0</v>
      </c>
      <c r="E27" s="61">
        <f>SUM(E14:E24)</f>
        <v>0</v>
      </c>
      <c r="F27" s="496"/>
      <c r="G27" s="497"/>
      <c r="H27" s="445"/>
      <c r="I27" s="446"/>
      <c r="J27" s="446"/>
      <c r="K27" s="447"/>
      <c r="L27" s="65">
        <f>L16</f>
        <v>0</v>
      </c>
      <c r="M27" s="65">
        <f>M16</f>
        <v>0</v>
      </c>
      <c r="N27" s="66">
        <f>N19</f>
        <v>0</v>
      </c>
      <c r="O27" s="436"/>
      <c r="P27" s="67"/>
      <c r="Q27" s="68"/>
      <c r="R27" s="68"/>
      <c r="S27" s="68"/>
      <c r="T27" s="68"/>
      <c r="U27" s="69">
        <f>U21+U24</f>
        <v>0</v>
      </c>
      <c r="V27" s="70"/>
      <c r="W27" s="77"/>
    </row>
    <row r="28" spans="3:24" ht="20.25" customHeight="1" thickTop="1">
      <c r="C28" s="518"/>
      <c r="D28" s="519"/>
      <c r="E28" s="519"/>
      <c r="F28" s="519"/>
      <c r="G28" s="519"/>
      <c r="H28" s="519"/>
      <c r="I28" s="519"/>
      <c r="J28" s="519"/>
      <c r="K28" s="519"/>
      <c r="L28" s="519"/>
      <c r="M28" s="519"/>
      <c r="N28" s="519"/>
      <c r="O28" s="519"/>
      <c r="P28" s="519"/>
      <c r="Q28" s="519"/>
      <c r="R28" s="519"/>
      <c r="S28" s="519"/>
      <c r="T28" s="519"/>
      <c r="U28" s="519"/>
      <c r="V28" s="519"/>
      <c r="W28" s="520"/>
    </row>
    <row r="29" spans="3:24" ht="20.25" customHeight="1">
      <c r="C29" s="521"/>
      <c r="D29" s="522"/>
      <c r="E29" s="522"/>
      <c r="F29" s="522"/>
      <c r="G29" s="522"/>
      <c r="H29" s="522"/>
      <c r="I29" s="522"/>
      <c r="J29" s="522"/>
      <c r="K29" s="522"/>
      <c r="L29" s="522"/>
      <c r="M29" s="522"/>
      <c r="N29" s="522"/>
      <c r="O29" s="522"/>
      <c r="P29" s="522"/>
      <c r="Q29" s="522"/>
      <c r="R29" s="522"/>
      <c r="S29" s="522"/>
      <c r="T29" s="522"/>
      <c r="U29" s="522"/>
      <c r="V29" s="522"/>
      <c r="W29" s="523"/>
    </row>
    <row r="30" spans="3:24" ht="20.25" customHeight="1">
      <c r="C30" s="481" t="s">
        <v>134</v>
      </c>
      <c r="D30" s="482"/>
      <c r="E30" s="482"/>
      <c r="F30" s="482"/>
      <c r="G30" s="483"/>
      <c r="H30" s="475"/>
      <c r="I30" s="476"/>
      <c r="J30" s="476"/>
      <c r="K30" s="476"/>
      <c r="L30" s="476"/>
      <c r="M30" s="476"/>
      <c r="N30" s="476"/>
      <c r="O30" s="477"/>
      <c r="P30" s="534" t="s">
        <v>21</v>
      </c>
      <c r="Q30" s="535"/>
      <c r="R30" s="535"/>
      <c r="S30" s="535"/>
      <c r="T30" s="535"/>
      <c r="U30" s="535"/>
      <c r="V30" s="535"/>
      <c r="W30" s="536"/>
    </row>
    <row r="31" spans="3:24" ht="20.25" customHeight="1">
      <c r="C31" s="484"/>
      <c r="D31" s="485"/>
      <c r="E31" s="485"/>
      <c r="F31" s="485"/>
      <c r="G31" s="486"/>
      <c r="H31" s="478"/>
      <c r="I31" s="479"/>
      <c r="J31" s="479"/>
      <c r="K31" s="479"/>
      <c r="L31" s="479"/>
      <c r="M31" s="479"/>
      <c r="N31" s="479"/>
      <c r="O31" s="480"/>
      <c r="P31" s="537">
        <f>U27</f>
        <v>0</v>
      </c>
      <c r="Q31" s="538"/>
      <c r="R31" s="538"/>
      <c r="S31" s="538"/>
      <c r="T31" s="538"/>
      <c r="U31" s="538"/>
      <c r="V31" s="538"/>
      <c r="W31" s="539"/>
    </row>
    <row r="32" spans="3:24" ht="22.5" customHeight="1">
      <c r="C32" s="524" t="s">
        <v>20</v>
      </c>
      <c r="D32" s="482"/>
      <c r="E32" s="482"/>
      <c r="F32" s="482"/>
      <c r="G32" s="483"/>
      <c r="H32" s="475"/>
      <c r="I32" s="476"/>
      <c r="J32" s="476"/>
      <c r="K32" s="477"/>
      <c r="L32" s="62" t="s">
        <v>22</v>
      </c>
      <c r="M32" s="62" t="s">
        <v>23</v>
      </c>
      <c r="N32" s="514" t="s">
        <v>24</v>
      </c>
      <c r="O32" s="515"/>
      <c r="P32" s="439"/>
      <c r="Q32" s="476"/>
      <c r="R32" s="476"/>
      <c r="S32" s="476"/>
      <c r="T32" s="476"/>
      <c r="U32" s="476"/>
      <c r="V32" s="476"/>
      <c r="W32" s="509"/>
    </row>
    <row r="33" spans="3:23" ht="22.5" customHeight="1" thickBot="1">
      <c r="C33" s="525"/>
      <c r="D33" s="526"/>
      <c r="E33" s="526"/>
      <c r="F33" s="526"/>
      <c r="G33" s="527"/>
      <c r="H33" s="510"/>
      <c r="I33" s="511"/>
      <c r="J33" s="511"/>
      <c r="K33" s="513"/>
      <c r="L33" s="78">
        <f>L27</f>
        <v>0</v>
      </c>
      <c r="M33" s="78">
        <f>M27</f>
        <v>0</v>
      </c>
      <c r="N33" s="516">
        <f>N27+O27</f>
        <v>0</v>
      </c>
      <c r="O33" s="517"/>
      <c r="P33" s="510"/>
      <c r="Q33" s="511"/>
      <c r="R33" s="511"/>
      <c r="S33" s="511"/>
      <c r="T33" s="511"/>
      <c r="U33" s="511"/>
      <c r="V33" s="511"/>
      <c r="W33" s="512"/>
    </row>
    <row r="34" spans="3:23" ht="29.25" customHeight="1" thickTop="1">
      <c r="H34" s="10"/>
    </row>
    <row r="35" spans="3:23">
      <c r="H35" s="10"/>
      <c r="L35" s="48"/>
    </row>
    <row r="36" spans="3:23" ht="14.25" customHeight="1">
      <c r="H36" s="10"/>
      <c r="R36" s="49"/>
    </row>
    <row r="37" spans="3:23" ht="14.25" customHeight="1">
      <c r="H37" s="10"/>
    </row>
    <row r="38" spans="3:23" ht="14.25" customHeight="1">
      <c r="H38" s="10"/>
    </row>
    <row r="39" spans="3:23" ht="14.25" customHeight="1">
      <c r="H39" s="10"/>
    </row>
    <row r="40" spans="3:23" ht="14.25" customHeight="1">
      <c r="H40" s="10"/>
    </row>
    <row r="41" spans="3:23" ht="14.25" customHeight="1">
      <c r="H41" s="10"/>
    </row>
    <row r="42" spans="3:23" ht="14.25" customHeight="1">
      <c r="H42" s="10"/>
    </row>
    <row r="43" spans="3:23" ht="14.25" customHeight="1">
      <c r="H43" s="10"/>
    </row>
    <row r="44" spans="3:23">
      <c r="H44" s="10"/>
    </row>
  </sheetData>
  <mergeCells count="69">
    <mergeCell ref="C3:E6"/>
    <mergeCell ref="N14:N15"/>
    <mergeCell ref="P30:W30"/>
    <mergeCell ref="P31:W31"/>
    <mergeCell ref="M14:M15"/>
    <mergeCell ref="D18:D19"/>
    <mergeCell ref="L5:N5"/>
    <mergeCell ref="P14:W15"/>
    <mergeCell ref="D24:D25"/>
    <mergeCell ref="D14:D15"/>
    <mergeCell ref="N24:N25"/>
    <mergeCell ref="O18:O19"/>
    <mergeCell ref="M18:M19"/>
    <mergeCell ref="M9:M10"/>
    <mergeCell ref="N20:N21"/>
    <mergeCell ref="D22:D23"/>
    <mergeCell ref="P32:W33"/>
    <mergeCell ref="H32:K33"/>
    <mergeCell ref="N32:O32"/>
    <mergeCell ref="N33:O33"/>
    <mergeCell ref="C28:W29"/>
    <mergeCell ref="C32:G33"/>
    <mergeCell ref="O26:O27"/>
    <mergeCell ref="D16:D17"/>
    <mergeCell ref="D20:D21"/>
    <mergeCell ref="M22:M23"/>
    <mergeCell ref="M24:M25"/>
    <mergeCell ref="O22:O23"/>
    <mergeCell ref="O20:O21"/>
    <mergeCell ref="N22:N23"/>
    <mergeCell ref="L24:L25"/>
    <mergeCell ref="C7:C13"/>
    <mergeCell ref="D7:D13"/>
    <mergeCell ref="H30:O31"/>
    <mergeCell ref="C30:G31"/>
    <mergeCell ref="E7:E13"/>
    <mergeCell ref="E15:E17"/>
    <mergeCell ref="O14:O15"/>
    <mergeCell ref="N16:N17"/>
    <mergeCell ref="O16:O17"/>
    <mergeCell ref="F3:G27"/>
    <mergeCell ref="O24:O25"/>
    <mergeCell ref="L20:L21"/>
    <mergeCell ref="M20:M21"/>
    <mergeCell ref="H3:W3"/>
    <mergeCell ref="H4:O4"/>
    <mergeCell ref="N7:O7"/>
    <mergeCell ref="L11:M11"/>
    <mergeCell ref="H5:K27"/>
    <mergeCell ref="N6:O6"/>
    <mergeCell ref="L22:L23"/>
    <mergeCell ref="T19:V19"/>
    <mergeCell ref="L6:M6"/>
    <mergeCell ref="L12:M12"/>
    <mergeCell ref="L9:L10"/>
    <mergeCell ref="Q13:V13"/>
    <mergeCell ref="L18:L19"/>
    <mergeCell ref="Q19:S19"/>
    <mergeCell ref="P16:W17"/>
    <mergeCell ref="L14:L15"/>
    <mergeCell ref="P4:W6"/>
    <mergeCell ref="O10:O11"/>
    <mergeCell ref="N10:N11"/>
    <mergeCell ref="C20:C21"/>
    <mergeCell ref="E20:E21"/>
    <mergeCell ref="C22:C23"/>
    <mergeCell ref="E22:E23"/>
    <mergeCell ref="C24:C25"/>
    <mergeCell ref="E24:E25"/>
  </mergeCells>
  <phoneticPr fontId="2"/>
  <pageMargins left="0.75" right="0.16" top="0.78" bottom="0.35433070866141736" header="0.6" footer="0.11811023622047245"/>
  <pageSetup paperSize="9" scale="6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E934D-2907-4E73-9F67-41DADC5EA46A}">
  <dimension ref="B1:M28"/>
  <sheetViews>
    <sheetView view="pageBreakPreview" zoomScaleNormal="100" zoomScaleSheetLayoutView="100" workbookViewId="0">
      <selection activeCell="P13" sqref="P13"/>
    </sheetView>
  </sheetViews>
  <sheetFormatPr defaultColWidth="9" defaultRowHeight="14.25"/>
  <cols>
    <col min="1" max="1" width="4.59765625" style="32" customWidth="1"/>
    <col min="2" max="3" width="9.73046875" style="32" customWidth="1"/>
    <col min="4" max="5" width="9" style="32"/>
    <col min="6" max="6" width="7.265625" style="32" customWidth="1"/>
    <col min="7" max="9" width="9" style="32"/>
    <col min="10" max="10" width="3.73046875" style="32" customWidth="1"/>
    <col min="11" max="11" width="9" style="32"/>
    <col min="12" max="12" width="4.1328125" style="32" customWidth="1"/>
    <col min="13" max="13" width="7.46484375" style="32" customWidth="1"/>
    <col min="14" max="16" width="9" style="32"/>
    <col min="17" max="17" width="14.59765625" style="32" customWidth="1"/>
    <col min="18" max="16384" width="9" style="32"/>
  </cols>
  <sheetData>
    <row r="1" spans="2:13">
      <c r="H1" s="89" t="str">
        <f>'１職員配置・屋外遊戯場・設備'!$L$1</f>
        <v>（施設名）</v>
      </c>
      <c r="I1" s="33"/>
      <c r="L1" s="88"/>
    </row>
    <row r="2" spans="2:13" ht="22.5" customHeight="1">
      <c r="B2" s="32" t="s">
        <v>78</v>
      </c>
    </row>
    <row r="3" spans="2:13" ht="22.5" customHeight="1">
      <c r="B3" s="422" t="s">
        <v>77</v>
      </c>
      <c r="C3" s="422"/>
      <c r="D3" s="422"/>
      <c r="E3" s="422"/>
      <c r="F3" s="417"/>
      <c r="G3" s="433" t="s">
        <v>136</v>
      </c>
      <c r="H3" s="434"/>
      <c r="I3" s="430" t="s">
        <v>36</v>
      </c>
      <c r="K3" s="34"/>
    </row>
    <row r="4" spans="2:13" ht="22.5" customHeight="1">
      <c r="B4" s="423" t="s">
        <v>137</v>
      </c>
      <c r="C4" s="423" t="s">
        <v>138</v>
      </c>
      <c r="D4" s="427" t="s">
        <v>83</v>
      </c>
      <c r="E4" s="414"/>
      <c r="F4" s="418"/>
      <c r="G4" s="425" t="s">
        <v>25</v>
      </c>
      <c r="H4" s="425" t="s">
        <v>138</v>
      </c>
      <c r="I4" s="430"/>
      <c r="K4" s="34"/>
    </row>
    <row r="5" spans="2:13" ht="22.5" customHeight="1">
      <c r="B5" s="423"/>
      <c r="C5" s="423"/>
      <c r="D5" s="427"/>
      <c r="E5" s="415"/>
      <c r="F5" s="418"/>
      <c r="G5" s="426"/>
      <c r="H5" s="426"/>
      <c r="I5" s="430"/>
      <c r="K5" s="34"/>
    </row>
    <row r="6" spans="2:13" ht="22.5" customHeight="1">
      <c r="B6" s="424"/>
      <c r="C6" s="45" t="s">
        <v>38</v>
      </c>
      <c r="D6" s="45" t="s">
        <v>38</v>
      </c>
      <c r="E6" s="415"/>
      <c r="F6" s="418"/>
      <c r="G6" s="35" t="s">
        <v>38</v>
      </c>
      <c r="H6" s="35" t="s">
        <v>38</v>
      </c>
      <c r="I6" s="430"/>
      <c r="K6" s="34"/>
    </row>
    <row r="7" spans="2:13" ht="22.5" customHeight="1">
      <c r="B7" s="51" t="s">
        <v>39</v>
      </c>
      <c r="C7" s="46">
        <f>D7</f>
        <v>0</v>
      </c>
      <c r="D7" s="36">
        <f>'１職員配置・屋外遊戯場・設備'!M34</f>
        <v>0</v>
      </c>
      <c r="E7" s="415"/>
      <c r="F7" s="418"/>
      <c r="G7" s="37">
        <f>ROUNDDOWN(C7/3,1)</f>
        <v>0</v>
      </c>
      <c r="H7" s="431"/>
      <c r="I7" s="38" t="s">
        <v>139</v>
      </c>
      <c r="J7" s="428"/>
      <c r="K7" s="34"/>
    </row>
    <row r="8" spans="2:13" ht="22.5" customHeight="1">
      <c r="B8" s="51" t="s">
        <v>140</v>
      </c>
      <c r="C8" s="46">
        <f>D8</f>
        <v>0</v>
      </c>
      <c r="D8" s="36">
        <f>'１職員配置・屋外遊戯場・設備'!M35</f>
        <v>0</v>
      </c>
      <c r="E8" s="415"/>
      <c r="F8" s="418"/>
      <c r="G8" s="420">
        <f>ROUNDDOWN((C8+C9)/6,1)</f>
        <v>0</v>
      </c>
      <c r="H8" s="432"/>
      <c r="I8" s="429" t="s">
        <v>141</v>
      </c>
      <c r="J8" s="428"/>
      <c r="K8" s="34"/>
    </row>
    <row r="9" spans="2:13" ht="22.5" customHeight="1">
      <c r="B9" s="51" t="s">
        <v>42</v>
      </c>
      <c r="C9" s="46">
        <f>D9</f>
        <v>0</v>
      </c>
      <c r="D9" s="36">
        <f>'１職員配置・屋外遊戯場・設備'!M36</f>
        <v>0</v>
      </c>
      <c r="E9" s="415"/>
      <c r="F9" s="418"/>
      <c r="G9" s="421"/>
      <c r="H9" s="432"/>
      <c r="I9" s="429"/>
      <c r="J9" s="428"/>
      <c r="K9" s="34"/>
    </row>
    <row r="10" spans="2:13" ht="22.5" customHeight="1">
      <c r="B10" s="54" t="s">
        <v>142</v>
      </c>
      <c r="C10" s="36">
        <f>SUM(C7:C9)</f>
        <v>0</v>
      </c>
      <c r="D10" s="36">
        <f>SUM(D7:D9)</f>
        <v>0</v>
      </c>
      <c r="E10" s="416"/>
      <c r="F10" s="419"/>
      <c r="G10" s="47">
        <f>SUM(G7:G9)</f>
        <v>0</v>
      </c>
      <c r="H10" s="36">
        <f>ROUND(SUM(G10:G10),0)</f>
        <v>0</v>
      </c>
      <c r="I10" s="124"/>
      <c r="J10" s="39"/>
      <c r="L10" s="34"/>
    </row>
    <row r="11" spans="2:13" ht="22.5" customHeight="1">
      <c r="K11" s="40"/>
    </row>
    <row r="12" spans="2:13" ht="24" customHeight="1">
      <c r="B12" s="41" t="s">
        <v>226</v>
      </c>
      <c r="C12" s="42"/>
      <c r="D12" s="42"/>
      <c r="E12" s="42"/>
      <c r="F12" s="42"/>
      <c r="H12" s="42"/>
      <c r="I12" s="43"/>
      <c r="J12" s="43"/>
      <c r="K12" s="43"/>
      <c r="L12" s="43"/>
      <c r="M12" s="43"/>
    </row>
    <row r="13" spans="2:13" ht="24" customHeight="1">
      <c r="B13" s="41" t="s">
        <v>44</v>
      </c>
      <c r="I13" s="43"/>
      <c r="J13" s="43"/>
      <c r="K13" s="43"/>
      <c r="L13" s="43"/>
      <c r="M13" s="43"/>
    </row>
    <row r="14" spans="2:13" ht="24" customHeight="1">
      <c r="B14" s="43"/>
      <c r="C14" s="43"/>
      <c r="I14" s="44"/>
      <c r="J14" s="44"/>
      <c r="K14" s="43"/>
      <c r="L14" s="43"/>
      <c r="M14" s="43"/>
    </row>
    <row r="15" spans="2:13" ht="24" customHeight="1">
      <c r="B15" s="43"/>
      <c r="C15" s="43"/>
      <c r="I15" s="44"/>
      <c r="J15" s="44"/>
      <c r="K15" s="43"/>
      <c r="L15" s="43"/>
      <c r="M15" s="43"/>
    </row>
    <row r="16" spans="2:13" ht="24" customHeight="1">
      <c r="B16" s="43"/>
      <c r="C16" s="43"/>
      <c r="I16" s="44"/>
      <c r="J16" s="44"/>
      <c r="K16" s="43"/>
      <c r="L16" s="43"/>
      <c r="M16" s="43"/>
    </row>
    <row r="17" spans="2:13" ht="24" customHeight="1">
      <c r="B17" s="43"/>
      <c r="C17" s="43"/>
      <c r="I17" s="44"/>
      <c r="J17" s="44"/>
      <c r="K17" s="43"/>
      <c r="L17" s="43"/>
      <c r="M17" s="43"/>
    </row>
    <row r="18" spans="2:13" ht="24" customHeight="1">
      <c r="B18" s="43"/>
      <c r="C18" s="43"/>
      <c r="I18" s="44"/>
      <c r="J18" s="44"/>
      <c r="K18" s="43"/>
      <c r="L18" s="43"/>
      <c r="M18" s="43"/>
    </row>
    <row r="19" spans="2:13" ht="24" customHeight="1">
      <c r="B19" s="43"/>
      <c r="C19" s="43"/>
      <c r="I19" s="43"/>
      <c r="J19" s="43"/>
      <c r="K19" s="43"/>
      <c r="L19" s="43"/>
      <c r="M19" s="43"/>
    </row>
    <row r="20" spans="2:13" ht="24" customHeight="1">
      <c r="B20" s="43"/>
      <c r="C20" s="43"/>
      <c r="I20" s="43"/>
      <c r="J20" s="43"/>
      <c r="K20" s="43"/>
      <c r="L20" s="43"/>
      <c r="M20" s="43"/>
    </row>
    <row r="21" spans="2:13" ht="24" customHeight="1">
      <c r="B21" s="43"/>
      <c r="C21" s="43"/>
      <c r="I21" s="43"/>
      <c r="J21" s="43"/>
      <c r="K21" s="43"/>
      <c r="L21" s="43"/>
      <c r="M21" s="43"/>
    </row>
    <row r="22" spans="2:13" ht="15" customHeight="1"/>
    <row r="23" spans="2:13" ht="15" customHeight="1"/>
    <row r="24" spans="2:13" ht="15" customHeight="1"/>
    <row r="25" spans="2:13" ht="15" customHeight="1"/>
    <row r="26" spans="2:13" ht="15" customHeight="1"/>
    <row r="27" spans="2:13" ht="15" customHeight="1"/>
    <row r="28" spans="2:13" s="34" customFormat="1" ht="15" customHeight="1"/>
  </sheetData>
  <mergeCells count="14">
    <mergeCell ref="J7:J9"/>
    <mergeCell ref="G8:G9"/>
    <mergeCell ref="I8:I9"/>
    <mergeCell ref="F3:F10"/>
    <mergeCell ref="E4:E10"/>
    <mergeCell ref="B3:E3"/>
    <mergeCell ref="G3:H3"/>
    <mergeCell ref="I3:I6"/>
    <mergeCell ref="B4:B6"/>
    <mergeCell ref="C4:C5"/>
    <mergeCell ref="D4:D5"/>
    <mergeCell ref="G4:G5"/>
    <mergeCell ref="H4:H5"/>
    <mergeCell ref="H7:H9"/>
  </mergeCells>
  <phoneticPr fontId="2"/>
  <printOptions horizontalCentered="1"/>
  <pageMargins left="0.94488188976377963" right="0.35433070866141736" top="0.98425196850393704" bottom="0.98425196850393704" header="0.55118110236220474" footer="0.51181102362204722"/>
  <pageSetup paperSize="9"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AF8C1-780A-4FA2-816D-C1A712512ACD}">
  <sheetPr>
    <pageSetUpPr fitToPage="1"/>
  </sheetPr>
  <dimension ref="B1:W44"/>
  <sheetViews>
    <sheetView view="pageBreakPreview" zoomScale="70" zoomScaleNormal="80" zoomScaleSheetLayoutView="70" workbookViewId="0">
      <selection activeCell="P13" sqref="P13"/>
    </sheetView>
  </sheetViews>
  <sheetFormatPr defaultColWidth="9" defaultRowHeight="14.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c r="S1" s="1" t="str">
        <f>'１職員配置・屋外遊戯場・設備'!$L$1</f>
        <v>（施設名）</v>
      </c>
      <c r="W1" s="88"/>
    </row>
    <row r="2" spans="2:23" s="16" customFormat="1" ht="26.25" customHeight="1" thickBot="1">
      <c r="B2" s="16" t="s">
        <v>157</v>
      </c>
    </row>
    <row r="3" spans="2:23" ht="23.25" customHeight="1" thickTop="1">
      <c r="C3" s="528" t="s">
        <v>83</v>
      </c>
      <c r="D3" s="529"/>
      <c r="E3" s="530"/>
      <c r="F3" s="492"/>
      <c r="G3" s="493"/>
      <c r="H3" s="498" t="s">
        <v>143</v>
      </c>
      <c r="I3" s="499"/>
      <c r="J3" s="499"/>
      <c r="K3" s="499"/>
      <c r="L3" s="499"/>
      <c r="M3" s="499"/>
      <c r="N3" s="499"/>
      <c r="O3" s="499"/>
      <c r="P3" s="499"/>
      <c r="Q3" s="499"/>
      <c r="R3" s="499"/>
      <c r="S3" s="499"/>
      <c r="T3" s="499"/>
      <c r="U3" s="499"/>
      <c r="V3" s="499"/>
      <c r="W3" s="500"/>
    </row>
    <row r="4" spans="2:23" ht="18" customHeight="1">
      <c r="C4" s="531"/>
      <c r="D4" s="532"/>
      <c r="E4" s="533"/>
      <c r="F4" s="494"/>
      <c r="G4" s="495"/>
      <c r="H4" s="501"/>
      <c r="I4" s="502"/>
      <c r="J4" s="502"/>
      <c r="K4" s="502"/>
      <c r="L4" s="502"/>
      <c r="M4" s="502"/>
      <c r="N4" s="502"/>
      <c r="O4" s="503"/>
      <c r="P4" s="463" t="s">
        <v>79</v>
      </c>
      <c r="Q4" s="464"/>
      <c r="R4" s="464"/>
      <c r="S4" s="464"/>
      <c r="T4" s="464"/>
      <c r="U4" s="464"/>
      <c r="V4" s="464"/>
      <c r="W4" s="465"/>
    </row>
    <row r="5" spans="2:23" ht="18" customHeight="1">
      <c r="C5" s="531"/>
      <c r="D5" s="532"/>
      <c r="E5" s="533"/>
      <c r="F5" s="494"/>
      <c r="G5" s="495"/>
      <c r="H5" s="439"/>
      <c r="I5" s="440"/>
      <c r="J5" s="440"/>
      <c r="K5" s="441"/>
      <c r="L5" s="540" t="s">
        <v>59</v>
      </c>
      <c r="M5" s="541"/>
      <c r="N5" s="542"/>
      <c r="O5" s="11" t="s">
        <v>144</v>
      </c>
      <c r="P5" s="466"/>
      <c r="Q5" s="449"/>
      <c r="R5" s="449"/>
      <c r="S5" s="449"/>
      <c r="T5" s="449"/>
      <c r="U5" s="449"/>
      <c r="V5" s="449"/>
      <c r="W5" s="467"/>
    </row>
    <row r="6" spans="2:23" ht="18" customHeight="1">
      <c r="C6" s="531"/>
      <c r="D6" s="532"/>
      <c r="E6" s="533"/>
      <c r="F6" s="494"/>
      <c r="G6" s="495"/>
      <c r="H6" s="442"/>
      <c r="I6" s="443"/>
      <c r="J6" s="443"/>
      <c r="K6" s="444"/>
      <c r="L6" s="450" t="s">
        <v>13</v>
      </c>
      <c r="M6" s="448"/>
      <c r="N6" s="448" t="s">
        <v>14</v>
      </c>
      <c r="O6" s="448"/>
      <c r="P6" s="466"/>
      <c r="Q6" s="449"/>
      <c r="R6" s="449"/>
      <c r="S6" s="449"/>
      <c r="T6" s="449"/>
      <c r="U6" s="449"/>
      <c r="V6" s="449"/>
      <c r="W6" s="467"/>
    </row>
    <row r="7" spans="2:23" ht="27.75" customHeight="1">
      <c r="C7" s="469" t="s">
        <v>57</v>
      </c>
      <c r="D7" s="472" t="s">
        <v>58</v>
      </c>
      <c r="E7" s="487"/>
      <c r="F7" s="494"/>
      <c r="G7" s="495"/>
      <c r="H7" s="442"/>
      <c r="I7" s="443"/>
      <c r="J7" s="443"/>
      <c r="K7" s="444"/>
      <c r="L7" s="2" t="s">
        <v>145</v>
      </c>
      <c r="M7" s="2" t="s">
        <v>0</v>
      </c>
      <c r="N7" s="504" t="s">
        <v>146</v>
      </c>
      <c r="O7" s="505"/>
      <c r="P7" s="6"/>
      <c r="Q7" s="7"/>
      <c r="R7" s="7"/>
      <c r="S7" s="7"/>
      <c r="T7" s="7"/>
      <c r="U7" s="7"/>
      <c r="V7" s="7"/>
      <c r="W7" s="23"/>
    </row>
    <row r="8" spans="2:23" ht="27.75" customHeight="1">
      <c r="C8" s="470"/>
      <c r="D8" s="473"/>
      <c r="E8" s="488"/>
      <c r="F8" s="494"/>
      <c r="G8" s="495"/>
      <c r="H8" s="442"/>
      <c r="I8" s="443"/>
      <c r="J8" s="443"/>
      <c r="K8" s="444"/>
      <c r="L8" s="3" t="s">
        <v>126</v>
      </c>
      <c r="M8" s="3" t="s">
        <v>126</v>
      </c>
      <c r="N8" s="3" t="s">
        <v>3</v>
      </c>
      <c r="O8" s="3" t="s">
        <v>3</v>
      </c>
      <c r="P8" s="8"/>
      <c r="S8" s="1" t="s">
        <v>127</v>
      </c>
      <c r="W8" s="17"/>
    </row>
    <row r="9" spans="2:23" ht="30" customHeight="1">
      <c r="C9" s="470"/>
      <c r="D9" s="473"/>
      <c r="E9" s="488"/>
      <c r="F9" s="494"/>
      <c r="G9" s="495"/>
      <c r="H9" s="442"/>
      <c r="I9" s="443"/>
      <c r="J9" s="443"/>
      <c r="K9" s="444"/>
      <c r="L9" s="453" t="s">
        <v>129</v>
      </c>
      <c r="M9" s="543" t="s">
        <v>130</v>
      </c>
      <c r="N9" s="14" t="s">
        <v>128</v>
      </c>
      <c r="O9" s="15" t="s">
        <v>131</v>
      </c>
      <c r="P9" s="8"/>
      <c r="S9" s="115" t="s">
        <v>132</v>
      </c>
      <c r="W9" s="17"/>
    </row>
    <row r="10" spans="2:23" ht="30" customHeight="1">
      <c r="C10" s="470"/>
      <c r="D10" s="473"/>
      <c r="E10" s="488"/>
      <c r="F10" s="494"/>
      <c r="G10" s="495"/>
      <c r="H10" s="442"/>
      <c r="I10" s="443"/>
      <c r="J10" s="443"/>
      <c r="K10" s="444"/>
      <c r="L10" s="454"/>
      <c r="M10" s="544"/>
      <c r="N10" s="468" t="s">
        <v>63</v>
      </c>
      <c r="O10" s="468" t="s">
        <v>63</v>
      </c>
      <c r="P10" s="8"/>
      <c r="W10" s="17"/>
    </row>
    <row r="11" spans="2:23" ht="22.5" customHeight="1">
      <c r="C11" s="470"/>
      <c r="D11" s="473"/>
      <c r="E11" s="488"/>
      <c r="F11" s="494"/>
      <c r="G11" s="495"/>
      <c r="H11" s="442"/>
      <c r="I11" s="443"/>
      <c r="J11" s="443"/>
      <c r="K11" s="444"/>
      <c r="L11" s="437" t="s">
        <v>74</v>
      </c>
      <c r="M11" s="438"/>
      <c r="N11" s="468"/>
      <c r="O11" s="468"/>
      <c r="P11" s="8"/>
      <c r="W11" s="17"/>
    </row>
    <row r="12" spans="2:23" ht="22.5" customHeight="1">
      <c r="C12" s="470"/>
      <c r="D12" s="473"/>
      <c r="E12" s="488"/>
      <c r="F12" s="494"/>
      <c r="G12" s="495"/>
      <c r="H12" s="442"/>
      <c r="I12" s="443"/>
      <c r="J12" s="443"/>
      <c r="K12" s="444"/>
      <c r="L12" s="451" t="str">
        <f>IF(L13+M13=D14+D16,"OK","Not")</f>
        <v>OK</v>
      </c>
      <c r="M12" s="452"/>
      <c r="N12" s="4"/>
      <c r="O12" s="4"/>
      <c r="P12" s="8"/>
      <c r="W12" s="17"/>
    </row>
    <row r="13" spans="2:23" ht="33" customHeight="1">
      <c r="C13" s="471"/>
      <c r="D13" s="474"/>
      <c r="E13" s="489"/>
      <c r="F13" s="494"/>
      <c r="G13" s="495"/>
      <c r="H13" s="442"/>
      <c r="I13" s="443"/>
      <c r="J13" s="443"/>
      <c r="K13" s="444"/>
      <c r="L13" s="123">
        <f>IF('１職員配置・屋外遊戯場・設備'!L7&gt;D14,'１職員配置・屋外遊戯場・設備'!L7,D14)</f>
        <v>0</v>
      </c>
      <c r="M13" s="123">
        <f>D14+D16-L13</f>
        <v>0</v>
      </c>
      <c r="N13" s="5"/>
      <c r="O13" s="5"/>
      <c r="P13" s="9"/>
      <c r="Q13" s="455"/>
      <c r="R13" s="455"/>
      <c r="S13" s="455"/>
      <c r="T13" s="455"/>
      <c r="U13" s="455"/>
      <c r="V13" s="455"/>
      <c r="W13" s="116"/>
    </row>
    <row r="14" spans="2:23" ht="15" customHeight="1">
      <c r="C14" s="112" t="s">
        <v>4</v>
      </c>
      <c r="D14" s="506">
        <f>'１職員配置・屋外遊戯場・設備'!M34</f>
        <v>0</v>
      </c>
      <c r="E14" s="59" t="s">
        <v>5</v>
      </c>
      <c r="F14" s="494"/>
      <c r="G14" s="495"/>
      <c r="H14" s="442"/>
      <c r="I14" s="443"/>
      <c r="J14" s="443"/>
      <c r="K14" s="444"/>
      <c r="L14" s="462" t="s">
        <v>245</v>
      </c>
      <c r="M14" s="462" t="s">
        <v>147</v>
      </c>
      <c r="N14" s="435"/>
      <c r="O14" s="435"/>
      <c r="P14" s="456"/>
      <c r="Q14" s="457"/>
      <c r="R14" s="457"/>
      <c r="S14" s="457"/>
      <c r="T14" s="457"/>
      <c r="U14" s="457"/>
      <c r="V14" s="457"/>
      <c r="W14" s="458"/>
    </row>
    <row r="15" spans="2:23" ht="15" customHeight="1">
      <c r="C15" s="113"/>
      <c r="D15" s="507"/>
      <c r="E15" s="490">
        <f>SUM(D14:D17)</f>
        <v>0</v>
      </c>
      <c r="F15" s="494"/>
      <c r="G15" s="495"/>
      <c r="H15" s="442"/>
      <c r="I15" s="443"/>
      <c r="J15" s="443"/>
      <c r="K15" s="444"/>
      <c r="L15" s="381"/>
      <c r="M15" s="381"/>
      <c r="N15" s="436"/>
      <c r="O15" s="436"/>
      <c r="P15" s="459"/>
      <c r="Q15" s="460"/>
      <c r="R15" s="460"/>
      <c r="S15" s="460"/>
      <c r="T15" s="460"/>
      <c r="U15" s="460"/>
      <c r="V15" s="460"/>
      <c r="W15" s="461"/>
    </row>
    <row r="16" spans="2:23" ht="15" customHeight="1">
      <c r="C16" s="112" t="s">
        <v>6</v>
      </c>
      <c r="D16" s="506">
        <f>'１職員配置・屋外遊戯場・設備'!M35</f>
        <v>0</v>
      </c>
      <c r="E16" s="490"/>
      <c r="F16" s="494"/>
      <c r="G16" s="495"/>
      <c r="H16" s="442"/>
      <c r="I16" s="443"/>
      <c r="J16" s="443"/>
      <c r="K16" s="444"/>
      <c r="L16" s="74">
        <f>L13*3.3</f>
        <v>0</v>
      </c>
      <c r="M16" s="75">
        <f>M13*3.3</f>
        <v>0</v>
      </c>
      <c r="N16" s="435"/>
      <c r="O16" s="435"/>
      <c r="P16" s="456"/>
      <c r="Q16" s="457"/>
      <c r="R16" s="457"/>
      <c r="S16" s="457"/>
      <c r="T16" s="457"/>
      <c r="U16" s="457"/>
      <c r="V16" s="457"/>
      <c r="W16" s="458"/>
    </row>
    <row r="17" spans="3:23" ht="15" customHeight="1">
      <c r="C17" s="113"/>
      <c r="D17" s="507"/>
      <c r="E17" s="491"/>
      <c r="F17" s="494"/>
      <c r="G17" s="495"/>
      <c r="H17" s="442"/>
      <c r="I17" s="443"/>
      <c r="J17" s="443"/>
      <c r="K17" s="444"/>
      <c r="L17" s="71"/>
      <c r="M17" s="5"/>
      <c r="N17" s="436"/>
      <c r="O17" s="436"/>
      <c r="P17" s="459"/>
      <c r="Q17" s="460"/>
      <c r="R17" s="460"/>
      <c r="S17" s="460"/>
      <c r="T17" s="460"/>
      <c r="U17" s="460"/>
      <c r="V17" s="460"/>
      <c r="W17" s="461"/>
    </row>
    <row r="18" spans="3:23" ht="15" customHeight="1">
      <c r="C18" s="112" t="s">
        <v>7</v>
      </c>
      <c r="D18" s="506">
        <f>'１職員配置・屋外遊戯場・設備'!M36</f>
        <v>0</v>
      </c>
      <c r="E18" s="59" t="s">
        <v>8</v>
      </c>
      <c r="F18" s="494"/>
      <c r="G18" s="495"/>
      <c r="H18" s="442"/>
      <c r="I18" s="443"/>
      <c r="J18" s="443"/>
      <c r="K18" s="444"/>
      <c r="L18" s="435"/>
      <c r="M18" s="435"/>
      <c r="N18" s="72" t="s">
        <v>148</v>
      </c>
      <c r="O18" s="435"/>
      <c r="P18" s="6"/>
      <c r="Q18" s="7"/>
      <c r="R18" s="7"/>
      <c r="S18" s="7"/>
      <c r="T18" s="7"/>
      <c r="U18" s="7"/>
      <c r="V18" s="7"/>
      <c r="W18" s="23"/>
    </row>
    <row r="19" spans="3:23" ht="15" customHeight="1">
      <c r="C19" s="113"/>
      <c r="D19" s="507"/>
      <c r="E19" s="60">
        <f>SUM(D18:D19)</f>
        <v>0</v>
      </c>
      <c r="F19" s="494"/>
      <c r="G19" s="495"/>
      <c r="H19" s="442"/>
      <c r="I19" s="443"/>
      <c r="J19" s="443"/>
      <c r="K19" s="444"/>
      <c r="L19" s="436"/>
      <c r="M19" s="436"/>
      <c r="N19" s="73">
        <f>ROUNDDOWN(E19*1.98,2)</f>
        <v>0</v>
      </c>
      <c r="O19" s="436"/>
      <c r="P19" s="8"/>
      <c r="Q19" s="449"/>
      <c r="R19" s="449"/>
      <c r="S19" s="449"/>
      <c r="T19" s="449"/>
      <c r="U19" s="449"/>
      <c r="V19" s="449"/>
      <c r="W19" s="17"/>
    </row>
    <row r="20" spans="3:23" ht="15" customHeight="1">
      <c r="C20" s="435"/>
      <c r="D20" s="435"/>
      <c r="E20" s="435"/>
      <c r="F20" s="494"/>
      <c r="G20" s="495"/>
      <c r="H20" s="442"/>
      <c r="I20" s="443"/>
      <c r="J20" s="443"/>
      <c r="K20" s="444"/>
      <c r="L20" s="435"/>
      <c r="M20" s="435"/>
      <c r="N20" s="545"/>
      <c r="O20" s="435"/>
      <c r="P20" s="8"/>
      <c r="Q20" s="1" t="s">
        <v>161</v>
      </c>
      <c r="R20" s="1" t="s">
        <v>162</v>
      </c>
      <c r="T20" s="122" t="s">
        <v>163</v>
      </c>
      <c r="U20" s="122"/>
      <c r="V20" s="122"/>
      <c r="W20" s="17"/>
    </row>
    <row r="21" spans="3:23" ht="15" customHeight="1">
      <c r="C21" s="436"/>
      <c r="D21" s="436"/>
      <c r="E21" s="436"/>
      <c r="F21" s="494"/>
      <c r="G21" s="495"/>
      <c r="H21" s="442"/>
      <c r="I21" s="443"/>
      <c r="J21" s="443"/>
      <c r="K21" s="444"/>
      <c r="L21" s="436"/>
      <c r="M21" s="436"/>
      <c r="N21" s="545"/>
      <c r="O21" s="436"/>
      <c r="P21" s="8"/>
      <c r="R21" s="119">
        <f>ROUNDDOWN((E19)*3.3,2)</f>
        <v>0</v>
      </c>
      <c r="S21" s="1" t="s">
        <v>164</v>
      </c>
      <c r="T21" s="122"/>
      <c r="U21" s="121">
        <f>R21</f>
        <v>0</v>
      </c>
      <c r="V21" s="122" t="s">
        <v>164</v>
      </c>
      <c r="W21" s="17"/>
    </row>
    <row r="22" spans="3:23" ht="15" customHeight="1">
      <c r="C22" s="435"/>
      <c r="D22" s="435"/>
      <c r="E22" s="435"/>
      <c r="F22" s="494"/>
      <c r="G22" s="495"/>
      <c r="H22" s="442"/>
      <c r="I22" s="443"/>
      <c r="J22" s="443"/>
      <c r="K22" s="444"/>
      <c r="L22" s="435"/>
      <c r="M22" s="435"/>
      <c r="N22" s="508"/>
      <c r="O22" s="435"/>
      <c r="P22" s="8"/>
      <c r="Q22" s="1" t="s">
        <v>165</v>
      </c>
      <c r="R22" s="120" t="s">
        <v>166</v>
      </c>
      <c r="W22" s="17"/>
    </row>
    <row r="23" spans="3:23" ht="15" customHeight="1">
      <c r="C23" s="436"/>
      <c r="D23" s="436"/>
      <c r="E23" s="436"/>
      <c r="F23" s="494"/>
      <c r="G23" s="495"/>
      <c r="H23" s="442"/>
      <c r="I23" s="443"/>
      <c r="J23" s="443"/>
      <c r="K23" s="444"/>
      <c r="L23" s="436"/>
      <c r="M23" s="436"/>
      <c r="N23" s="508"/>
      <c r="O23" s="436"/>
      <c r="P23" s="8"/>
      <c r="R23" s="118">
        <f>ROUNDDOWN(E21*3.3,2)</f>
        <v>0</v>
      </c>
      <c r="S23" s="1" t="s">
        <v>164</v>
      </c>
      <c r="T23" s="122" t="s">
        <v>167</v>
      </c>
      <c r="U23" s="117"/>
      <c r="W23" s="17"/>
    </row>
    <row r="24" spans="3:23" ht="15" customHeight="1">
      <c r="C24" s="435"/>
      <c r="D24" s="435"/>
      <c r="E24" s="435"/>
      <c r="F24" s="494"/>
      <c r="G24" s="495"/>
      <c r="H24" s="442"/>
      <c r="I24" s="443"/>
      <c r="J24" s="443"/>
      <c r="K24" s="444"/>
      <c r="L24" s="435"/>
      <c r="M24" s="435"/>
      <c r="N24" s="508"/>
      <c r="O24" s="435"/>
      <c r="P24" s="8"/>
      <c r="Q24" s="122" t="s">
        <v>168</v>
      </c>
      <c r="R24" s="121">
        <f>IF($G$21&gt;=3,400+80*($G$21-3),IF($G$21&gt;=1,330+30*($G$21-1),$G$21*0))</f>
        <v>0</v>
      </c>
      <c r="S24" s="122" t="s">
        <v>164</v>
      </c>
      <c r="T24" s="122"/>
      <c r="U24" s="121">
        <f>IF(R$23&gt;R24,R$23,R$24)</f>
        <v>0</v>
      </c>
      <c r="V24" s="122" t="s">
        <v>164</v>
      </c>
      <c r="W24" s="17"/>
    </row>
    <row r="25" spans="3:23" ht="15" customHeight="1">
      <c r="C25" s="436"/>
      <c r="D25" s="436"/>
      <c r="E25" s="436"/>
      <c r="F25" s="494"/>
      <c r="G25" s="495"/>
      <c r="H25" s="442"/>
      <c r="I25" s="443"/>
      <c r="J25" s="443"/>
      <c r="K25" s="444"/>
      <c r="L25" s="436"/>
      <c r="M25" s="436"/>
      <c r="N25" s="508"/>
      <c r="O25" s="436"/>
      <c r="P25" s="9"/>
      <c r="R25" s="76"/>
      <c r="W25" s="17"/>
    </row>
    <row r="26" spans="3:23" ht="18.75" customHeight="1">
      <c r="C26" s="112" t="s">
        <v>1</v>
      </c>
      <c r="D26" s="59"/>
      <c r="E26" s="59"/>
      <c r="F26" s="494"/>
      <c r="G26" s="495"/>
      <c r="H26" s="442"/>
      <c r="I26" s="443"/>
      <c r="J26" s="443"/>
      <c r="K26" s="444"/>
      <c r="L26" s="62" t="s">
        <v>149</v>
      </c>
      <c r="M26" s="62" t="s">
        <v>150</v>
      </c>
      <c r="N26" s="63" t="s">
        <v>151</v>
      </c>
      <c r="O26" s="435"/>
      <c r="P26" s="6"/>
      <c r="Q26" s="7" t="s">
        <v>169</v>
      </c>
      <c r="R26" s="7"/>
      <c r="S26" s="7"/>
      <c r="T26" s="7"/>
      <c r="U26" s="64"/>
      <c r="V26" s="7" t="s">
        <v>164</v>
      </c>
      <c r="W26" s="23"/>
    </row>
    <row r="27" spans="3:23" s="13" customFormat="1" ht="18.75" customHeight="1" thickBot="1">
      <c r="C27" s="114" t="s">
        <v>152</v>
      </c>
      <c r="D27" s="61">
        <f>SUM(D14:D19)</f>
        <v>0</v>
      </c>
      <c r="E27" s="61">
        <f>SUM(E14:E19)</f>
        <v>0</v>
      </c>
      <c r="F27" s="496"/>
      <c r="G27" s="497"/>
      <c r="H27" s="445"/>
      <c r="I27" s="446"/>
      <c r="J27" s="446"/>
      <c r="K27" s="447"/>
      <c r="L27" s="65">
        <f>L16</f>
        <v>0</v>
      </c>
      <c r="M27" s="65">
        <f>M16</f>
        <v>0</v>
      </c>
      <c r="N27" s="66">
        <f>N19</f>
        <v>0</v>
      </c>
      <c r="O27" s="436"/>
      <c r="P27" s="67"/>
      <c r="Q27" s="68"/>
      <c r="R27" s="68"/>
      <c r="S27" s="68"/>
      <c r="T27" s="68"/>
      <c r="U27" s="69">
        <f>U21+U24</f>
        <v>0</v>
      </c>
      <c r="V27" s="70"/>
      <c r="W27" s="77"/>
    </row>
    <row r="28" spans="3:23" ht="20.25" customHeight="1" thickTop="1">
      <c r="C28" s="518"/>
      <c r="D28" s="519"/>
      <c r="E28" s="519"/>
      <c r="F28" s="519"/>
      <c r="G28" s="519"/>
      <c r="H28" s="519"/>
      <c r="I28" s="519"/>
      <c r="J28" s="519"/>
      <c r="K28" s="519"/>
      <c r="L28" s="519"/>
      <c r="M28" s="519"/>
      <c r="N28" s="519"/>
      <c r="O28" s="519"/>
      <c r="P28" s="519"/>
      <c r="Q28" s="519"/>
      <c r="R28" s="519"/>
      <c r="S28" s="519"/>
      <c r="T28" s="519"/>
      <c r="U28" s="519"/>
      <c r="V28" s="519"/>
      <c r="W28" s="520"/>
    </row>
    <row r="29" spans="3:23" ht="20.25" customHeight="1">
      <c r="C29" s="521"/>
      <c r="D29" s="522"/>
      <c r="E29" s="522"/>
      <c r="F29" s="522"/>
      <c r="G29" s="522"/>
      <c r="H29" s="522"/>
      <c r="I29" s="522"/>
      <c r="J29" s="522"/>
      <c r="K29" s="522"/>
      <c r="L29" s="522"/>
      <c r="M29" s="522"/>
      <c r="N29" s="522"/>
      <c r="O29" s="522"/>
      <c r="P29" s="522"/>
      <c r="Q29" s="522"/>
      <c r="R29" s="522"/>
      <c r="S29" s="522"/>
      <c r="T29" s="522"/>
      <c r="U29" s="522"/>
      <c r="V29" s="522"/>
      <c r="W29" s="523"/>
    </row>
    <row r="30" spans="3:23" ht="20.25" customHeight="1">
      <c r="C30" s="481" t="s">
        <v>134</v>
      </c>
      <c r="D30" s="482"/>
      <c r="E30" s="482"/>
      <c r="F30" s="482"/>
      <c r="G30" s="483"/>
      <c r="H30" s="475"/>
      <c r="I30" s="476"/>
      <c r="J30" s="476"/>
      <c r="K30" s="476"/>
      <c r="L30" s="476"/>
      <c r="M30" s="476"/>
      <c r="N30" s="476"/>
      <c r="O30" s="477"/>
      <c r="P30" s="534" t="s">
        <v>153</v>
      </c>
      <c r="Q30" s="535"/>
      <c r="R30" s="535"/>
      <c r="S30" s="535"/>
      <c r="T30" s="535"/>
      <c r="U30" s="535"/>
      <c r="V30" s="535"/>
      <c r="W30" s="536"/>
    </row>
    <row r="31" spans="3:23" ht="20.25" customHeight="1">
      <c r="C31" s="484"/>
      <c r="D31" s="485"/>
      <c r="E31" s="485"/>
      <c r="F31" s="485"/>
      <c r="G31" s="486"/>
      <c r="H31" s="478"/>
      <c r="I31" s="479"/>
      <c r="J31" s="479"/>
      <c r="K31" s="479"/>
      <c r="L31" s="479"/>
      <c r="M31" s="479"/>
      <c r="N31" s="479"/>
      <c r="O31" s="480"/>
      <c r="P31" s="537">
        <f>U27</f>
        <v>0</v>
      </c>
      <c r="Q31" s="538"/>
      <c r="R31" s="538"/>
      <c r="S31" s="538"/>
      <c r="T31" s="538"/>
      <c r="U31" s="538"/>
      <c r="V31" s="538"/>
      <c r="W31" s="539"/>
    </row>
    <row r="32" spans="3:23" ht="22.5" customHeight="1">
      <c r="C32" s="524" t="s">
        <v>20</v>
      </c>
      <c r="D32" s="482"/>
      <c r="E32" s="482"/>
      <c r="F32" s="482"/>
      <c r="G32" s="483"/>
      <c r="H32" s="475"/>
      <c r="I32" s="476"/>
      <c r="J32" s="476"/>
      <c r="K32" s="477"/>
      <c r="L32" s="62" t="s">
        <v>154</v>
      </c>
      <c r="M32" s="62" t="s">
        <v>155</v>
      </c>
      <c r="N32" s="514" t="s">
        <v>156</v>
      </c>
      <c r="O32" s="515"/>
      <c r="P32" s="439"/>
      <c r="Q32" s="476"/>
      <c r="R32" s="476"/>
      <c r="S32" s="476"/>
      <c r="T32" s="476"/>
      <c r="U32" s="476"/>
      <c r="V32" s="476"/>
      <c r="W32" s="509"/>
    </row>
    <row r="33" spans="3:23" ht="22.5" customHeight="1" thickBot="1">
      <c r="C33" s="525"/>
      <c r="D33" s="526"/>
      <c r="E33" s="526"/>
      <c r="F33" s="526"/>
      <c r="G33" s="527"/>
      <c r="H33" s="510"/>
      <c r="I33" s="511"/>
      <c r="J33" s="511"/>
      <c r="K33" s="513"/>
      <c r="L33" s="78">
        <f>L27</f>
        <v>0</v>
      </c>
      <c r="M33" s="78">
        <f>M27</f>
        <v>0</v>
      </c>
      <c r="N33" s="516">
        <f>N27+O27</f>
        <v>0</v>
      </c>
      <c r="O33" s="517"/>
      <c r="P33" s="510"/>
      <c r="Q33" s="511"/>
      <c r="R33" s="511"/>
      <c r="S33" s="511"/>
      <c r="T33" s="511"/>
      <c r="U33" s="511"/>
      <c r="V33" s="511"/>
      <c r="W33" s="512"/>
    </row>
    <row r="34" spans="3:23" ht="29.25" customHeight="1" thickTop="1">
      <c r="H34" s="10"/>
    </row>
    <row r="35" spans="3:23">
      <c r="H35" s="10"/>
      <c r="L35" s="48"/>
    </row>
    <row r="36" spans="3:23" ht="14.25" customHeight="1">
      <c r="H36" s="10"/>
      <c r="R36" s="49"/>
    </row>
    <row r="37" spans="3:23" ht="14.25" customHeight="1">
      <c r="H37" s="10"/>
    </row>
    <row r="38" spans="3:23" ht="14.25" customHeight="1">
      <c r="H38" s="10"/>
    </row>
    <row r="39" spans="3:23" ht="14.25" customHeight="1">
      <c r="H39" s="10"/>
    </row>
    <row r="40" spans="3:23" ht="14.25" customHeight="1">
      <c r="H40" s="10"/>
    </row>
    <row r="41" spans="3:23" ht="14.25" customHeight="1">
      <c r="H41" s="10"/>
    </row>
    <row r="42" spans="3:23" ht="14.25" customHeight="1">
      <c r="H42" s="10"/>
    </row>
    <row r="43" spans="3:23" ht="14.25" customHeight="1">
      <c r="H43" s="10"/>
    </row>
    <row r="44" spans="3:23">
      <c r="H44" s="10"/>
    </row>
  </sheetData>
  <mergeCells count="69">
    <mergeCell ref="C3:E6"/>
    <mergeCell ref="H3:W3"/>
    <mergeCell ref="P4:W6"/>
    <mergeCell ref="L5:N5"/>
    <mergeCell ref="L6:M6"/>
    <mergeCell ref="N6:O6"/>
    <mergeCell ref="C7:C13"/>
    <mergeCell ref="D7:D13"/>
    <mergeCell ref="E7:E13"/>
    <mergeCell ref="N7:O7"/>
    <mergeCell ref="L9:L10"/>
    <mergeCell ref="M9:M10"/>
    <mergeCell ref="N10:N11"/>
    <mergeCell ref="O10:O11"/>
    <mergeCell ref="L11:M11"/>
    <mergeCell ref="L12:M12"/>
    <mergeCell ref="Q13:V13"/>
    <mergeCell ref="D14:D15"/>
    <mergeCell ref="L14:L15"/>
    <mergeCell ref="M14:M15"/>
    <mergeCell ref="N14:N15"/>
    <mergeCell ref="D18:D19"/>
    <mergeCell ref="L18:L19"/>
    <mergeCell ref="O14:O15"/>
    <mergeCell ref="P14:W15"/>
    <mergeCell ref="E15:E17"/>
    <mergeCell ref="D16:D17"/>
    <mergeCell ref="N16:N17"/>
    <mergeCell ref="O16:O17"/>
    <mergeCell ref="P16:W17"/>
    <mergeCell ref="M18:M19"/>
    <mergeCell ref="O18:O19"/>
    <mergeCell ref="Q19:S19"/>
    <mergeCell ref="T19:V19"/>
    <mergeCell ref="C30:G31"/>
    <mergeCell ref="H30:O31"/>
    <mergeCell ref="P30:W30"/>
    <mergeCell ref="P31:W31"/>
    <mergeCell ref="D22:D23"/>
    <mergeCell ref="L22:L23"/>
    <mergeCell ref="C28:W29"/>
    <mergeCell ref="F3:G27"/>
    <mergeCell ref="H4:O4"/>
    <mergeCell ref="H5:K27"/>
    <mergeCell ref="N20:N21"/>
    <mergeCell ref="N22:N23"/>
    <mergeCell ref="N24:N25"/>
    <mergeCell ref="M22:M23"/>
    <mergeCell ref="D24:D25"/>
    <mergeCell ref="L24:L25"/>
    <mergeCell ref="C32:G33"/>
    <mergeCell ref="H32:K33"/>
    <mergeCell ref="N32:O32"/>
    <mergeCell ref="P32:W33"/>
    <mergeCell ref="N33:O33"/>
    <mergeCell ref="D20:D21"/>
    <mergeCell ref="L20:L21"/>
    <mergeCell ref="M20:M21"/>
    <mergeCell ref="O26:O27"/>
    <mergeCell ref="C20:C21"/>
    <mergeCell ref="E20:E21"/>
    <mergeCell ref="C22:C23"/>
    <mergeCell ref="E22:E23"/>
    <mergeCell ref="C24:C25"/>
    <mergeCell ref="E24:E25"/>
    <mergeCell ref="O22:O23"/>
    <mergeCell ref="O24:O25"/>
    <mergeCell ref="M24:M25"/>
    <mergeCell ref="O20:O21"/>
  </mergeCells>
  <phoneticPr fontId="2"/>
  <pageMargins left="0.75" right="0.16" top="0.78" bottom="0.35433070866141736" header="0.6" footer="0.11811023622047245"/>
  <pageSetup paperSize="9" scale="6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１職員配置・屋外遊戯場・設備</vt:lpstr>
      <vt:lpstr>２職員名簿</vt:lpstr>
      <vt:lpstr>ア 保育室等2階以上設置要件</vt:lpstr>
      <vt:lpstr>イ 外部搬入要件</vt:lpstr>
      <vt:lpstr>※提出不要※　職員配置 1【必要人員等】</vt:lpstr>
      <vt:lpstr>※提出不要※　施設・設備 2【必要面積】</vt:lpstr>
      <vt:lpstr>※提出不要※　試算職員配置 1【必要人員等】</vt:lpstr>
      <vt:lpstr>※提出不要※　試算施設・設備 2【必要面積】</vt:lpstr>
      <vt:lpstr>'※提出不要※　施設・設備 2【必要面積】'!Print_Area</vt:lpstr>
      <vt:lpstr>'※提出不要※　試算施設・設備 2【必要面積】'!Print_Area</vt:lpstr>
      <vt:lpstr>'※提出不要※　試算職員配置 1【必要人員等】'!Print_Area</vt:lpstr>
      <vt:lpstr>'※提出不要※　職員配置 1【必要人員等】'!Print_Area</vt:lpstr>
      <vt:lpstr>'１職員配置・屋外遊戯場・設備'!Print_Area</vt:lpstr>
      <vt:lpstr>'２職員名簿'!Print_Area</vt:lpstr>
      <vt:lpstr>'ア 保育室等2階以上設置要件'!Print_Area</vt:lpstr>
      <vt:lpstr>'イ 外部搬入要件'!Print_Area</vt:lpstr>
      <vt:lpstr>'２職員名簿'!Print_Titles</vt:lpstr>
      <vt:lpstr>'ア 保育室等2階以上設置要件'!Print_Titles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新地　直人</cp:lastModifiedBy>
  <cp:lastPrinted>2025-03-14T02:35:36Z</cp:lastPrinted>
  <dcterms:created xsi:type="dcterms:W3CDTF">2010-09-10T01:33:39Z</dcterms:created>
  <dcterms:modified xsi:type="dcterms:W3CDTF">2025-03-14T02:37:03Z</dcterms:modified>
</cp:coreProperties>
</file>