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10.3.133.81\share【R8～】\20 【企画係】\08 変更申請・届（認可・確認）\HP掲載\様式\"/>
    </mc:Choice>
  </mc:AlternateContent>
  <xr:revisionPtr revIDLastSave="0" documentId="13_ncr:1_{7C1975DB-22D7-4967-9A13-9FA5C5E4822B}" xr6:coauthVersionLast="47" xr6:coauthVersionMax="47" xr10:uidLastSave="{00000000-0000-0000-0000-000000000000}"/>
  <bookViews>
    <workbookView xWindow="1042" yWindow="1042" windowWidth="20273" windowHeight="11880" tabRatio="833" xr2:uid="{6F1DA1E9-12B4-4498-BE27-4869F1639DEF}"/>
  </bookViews>
  <sheets>
    <sheet name="1　定員・職員配置・各面積及び設備基準（新設）" sheetId="1" r:id="rId1"/>
    <sheet name="1　定員・職員配置・各面積及び設備基準（移行）" sheetId="2" r:id="rId2"/>
    <sheet name="2　職員名簿" sheetId="4" r:id="rId3"/>
    <sheet name="3　避難用設備等基準" sheetId="6" r:id="rId4"/>
    <sheet name="4　外部搬入" sheetId="8" r:id="rId5"/>
  </sheets>
  <definedNames>
    <definedName name="_xlnm.Print_Area" localSheetId="1">'1　定員・職員配置・各面積及び設備基準（移行）'!$B$1:$Q$50</definedName>
    <definedName name="_xlnm.Print_Area" localSheetId="0">'1　定員・職員配置・各面積及び設備基準（新設）'!$B$1:$Q$49</definedName>
    <definedName name="_xlnm.Print_Area" localSheetId="2">'2　職員名簿'!$B$1:$Q$76</definedName>
    <definedName name="_xlnm.Print_Area" localSheetId="3">'3　避難用設備等基準'!$B$1:$O$48</definedName>
    <definedName name="_xlnm.Print_Area" localSheetId="4">'4　外部搬入'!$B$1:$O$20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 i="1" l="1"/>
  <c r="G16" i="2"/>
  <c r="M26" i="1" l="1"/>
  <c r="M25" i="1"/>
  <c r="Q24" i="1"/>
  <c r="Q50" i="2"/>
  <c r="Q49" i="2"/>
  <c r="M48" i="2"/>
  <c r="M47" i="2"/>
  <c r="M46" i="2"/>
  <c r="Q45" i="2"/>
  <c r="M45" i="2"/>
  <c r="Q44" i="2"/>
  <c r="M44" i="2"/>
  <c r="Q43" i="2"/>
  <c r="Q42" i="2"/>
  <c r="Q41" i="2"/>
  <c r="M40" i="2"/>
  <c r="M39" i="2"/>
  <c r="M38" i="2"/>
  <c r="Q37" i="2"/>
  <c r="M37" i="2"/>
  <c r="Q36" i="2"/>
  <c r="Q35" i="2"/>
  <c r="Q34" i="2"/>
  <c r="Q33" i="2"/>
  <c r="M33" i="2"/>
  <c r="M32" i="2"/>
  <c r="M31" i="2"/>
  <c r="Q29" i="2"/>
  <c r="Q28" i="2"/>
  <c r="Q27" i="2"/>
  <c r="M27" i="2"/>
  <c r="Q26" i="2"/>
  <c r="M26" i="2"/>
  <c r="Q25" i="2"/>
  <c r="M25" i="2"/>
  <c r="Q49" i="1"/>
  <c r="Q48" i="1"/>
  <c r="Q44" i="1"/>
  <c r="Q43" i="1"/>
  <c r="Q42" i="1"/>
  <c r="Q41" i="1"/>
  <c r="Q40" i="1"/>
  <c r="Q36" i="1"/>
  <c r="Q35" i="1"/>
  <c r="Q34" i="1"/>
  <c r="Q33" i="1"/>
  <c r="Q32" i="1"/>
  <c r="Q28" i="1"/>
  <c r="Q27" i="1"/>
  <c r="Q26" i="1"/>
  <c r="Q25" i="1"/>
  <c r="M47" i="1"/>
  <c r="M46" i="1"/>
  <c r="M44" i="1"/>
  <c r="M43" i="1"/>
  <c r="M45" i="1"/>
  <c r="M39" i="1"/>
  <c r="M38" i="1"/>
  <c r="M37" i="1"/>
  <c r="M36" i="1"/>
  <c r="M32" i="1"/>
  <c r="M31" i="1"/>
  <c r="M30" i="1"/>
  <c r="M24" i="1"/>
  <c r="F41" i="2"/>
  <c r="B27" i="2" a="1"/>
  <c r="B27" i="2" s="1"/>
  <c r="B26" i="1" a="1"/>
  <c r="B26" i="1" s="1"/>
  <c r="F26" i="2" l="1"/>
  <c r="I20" i="2"/>
  <c r="F20" i="2"/>
  <c r="D20" i="2"/>
  <c r="C20" i="2"/>
  <c r="O19" i="2"/>
  <c r="L19" i="2"/>
  <c r="E19" i="2"/>
  <c r="P19" i="2" s="1"/>
  <c r="O18" i="2"/>
  <c r="L18" i="2"/>
  <c r="E18" i="2"/>
  <c r="P18" i="2" s="1"/>
  <c r="O17" i="2"/>
  <c r="L17" i="2"/>
  <c r="E17" i="2"/>
  <c r="G17" i="2" s="1"/>
  <c r="O16" i="2"/>
  <c r="L16" i="2"/>
  <c r="E16" i="2"/>
  <c r="O15" i="2"/>
  <c r="E15" i="2"/>
  <c r="O14" i="2"/>
  <c r="E14" i="2"/>
  <c r="P14" i="2" s="1"/>
  <c r="O13" i="2"/>
  <c r="E13" i="2"/>
  <c r="J13" i="2" s="1"/>
  <c r="F24" i="1"/>
  <c r="L15" i="1"/>
  <c r="L16" i="1"/>
  <c r="L17" i="1"/>
  <c r="L18" i="1"/>
  <c r="O18" i="1"/>
  <c r="O17" i="1"/>
  <c r="O16" i="1"/>
  <c r="O15" i="1"/>
  <c r="O14" i="1"/>
  <c r="O13" i="1"/>
  <c r="O12" i="1"/>
  <c r="I19" i="1"/>
  <c r="F19" i="1"/>
  <c r="D19" i="1"/>
  <c r="C19" i="1"/>
  <c r="E16" i="1"/>
  <c r="P16" i="1" s="1"/>
  <c r="E17" i="1"/>
  <c r="P17" i="1" s="1"/>
  <c r="E18" i="1"/>
  <c r="P18" i="1" s="1"/>
  <c r="Q18" i="1" s="1"/>
  <c r="E15" i="1"/>
  <c r="P15" i="1" s="1"/>
  <c r="E13" i="1"/>
  <c r="P13" i="1" s="1"/>
  <c r="E14" i="1"/>
  <c r="P14" i="1" s="1"/>
  <c r="E12" i="1"/>
  <c r="J12" i="1" s="1"/>
  <c r="K12" i="1" s="1"/>
  <c r="G26" i="2" l="1" a="1"/>
  <c r="G26" i="2" s="1"/>
  <c r="H26" i="2" s="1"/>
  <c r="Q18" i="2"/>
  <c r="Q19" i="2"/>
  <c r="Q14" i="2"/>
  <c r="E20" i="2"/>
  <c r="P17" i="2"/>
  <c r="Q17" i="2" s="1"/>
  <c r="P16" i="2"/>
  <c r="Q16" i="2" s="1"/>
  <c r="J14" i="2"/>
  <c r="K14" i="2" s="1"/>
  <c r="J16" i="2"/>
  <c r="K16" i="2" s="1"/>
  <c r="H16" i="2"/>
  <c r="M16" i="2"/>
  <c r="H17" i="2"/>
  <c r="M17" i="2"/>
  <c r="N17" i="2" s="1"/>
  <c r="K13" i="2"/>
  <c r="G19" i="2"/>
  <c r="P15" i="2"/>
  <c r="Q15" i="2" s="1"/>
  <c r="L20" i="2"/>
  <c r="P13" i="2"/>
  <c r="Q13" i="2" s="1"/>
  <c r="G18" i="2"/>
  <c r="J13" i="1"/>
  <c r="K13" i="1" s="1"/>
  <c r="Q15" i="1"/>
  <c r="G24" i="1"/>
  <c r="H24" i="1" s="1"/>
  <c r="Q17" i="1"/>
  <c r="Q13" i="1"/>
  <c r="L19" i="1"/>
  <c r="Q16" i="1"/>
  <c r="Q14" i="1"/>
  <c r="G18" i="1"/>
  <c r="H18" i="1" s="1"/>
  <c r="G17" i="1"/>
  <c r="P12" i="1"/>
  <c r="H15" i="1"/>
  <c r="G16" i="1"/>
  <c r="E19" i="1"/>
  <c r="J17" i="1" l="1"/>
  <c r="K17" i="1" s="1"/>
  <c r="H17" i="1"/>
  <c r="M16" i="1"/>
  <c r="N16" i="1" s="1"/>
  <c r="H16" i="1"/>
  <c r="G37" i="2" a="1"/>
  <c r="G37" i="2" s="1"/>
  <c r="H37" i="2" s="1"/>
  <c r="G20" i="2"/>
  <c r="J18" i="2"/>
  <c r="H18" i="2"/>
  <c r="M18" i="2"/>
  <c r="N18" i="2" s="1"/>
  <c r="N16" i="2"/>
  <c r="M19" i="2"/>
  <c r="N19" i="2" s="1"/>
  <c r="H19" i="2"/>
  <c r="J15" i="1"/>
  <c r="K15" i="1" s="1"/>
  <c r="M17" i="1"/>
  <c r="N17" i="1" s="1"/>
  <c r="Q12" i="1"/>
  <c r="G34" i="1"/>
  <c r="H34" i="1" s="1"/>
  <c r="M18" i="1"/>
  <c r="N18" i="1" s="1"/>
  <c r="G19" i="1"/>
  <c r="M15" i="1"/>
  <c r="N15" i="1" s="1"/>
  <c r="K18" i="2" l="1"/>
  <c r="J20" i="2"/>
  <c r="M20" i="2"/>
  <c r="J19" i="1"/>
  <c r="M1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<sst xmlns="http://schemas.openxmlformats.org/spreadsheetml/2006/main" count="371" uniqueCount="205">
  <si>
    <t>代表者名</t>
    <rPh sb="0" eb="3">
      <t>ダイヒョウシャ</t>
    </rPh>
    <rPh sb="3" eb="4">
      <t>メイ</t>
    </rPh>
    <phoneticPr fontId="2"/>
  </si>
  <si>
    <t>年　　月　　日</t>
    <rPh sb="0" eb="1">
      <t>ネン</t>
    </rPh>
    <rPh sb="3" eb="4">
      <t>ツキ</t>
    </rPh>
    <rPh sb="6" eb="7">
      <t>ニチ</t>
    </rPh>
    <phoneticPr fontId="2"/>
  </si>
  <si>
    <t>設置年月日</t>
    <rPh sb="0" eb="2">
      <t>セッチ</t>
    </rPh>
    <rPh sb="2" eb="5">
      <t>ネンガッピ</t>
    </rPh>
    <phoneticPr fontId="2"/>
  </si>
  <si>
    <t>設置法人
（所在地）</t>
    <rPh sb="0" eb="2">
      <t>セッチ</t>
    </rPh>
    <rPh sb="2" eb="4">
      <t>ホウジン</t>
    </rPh>
    <rPh sb="6" eb="9">
      <t>ショザイチ</t>
    </rPh>
    <phoneticPr fontId="2"/>
  </si>
  <si>
    <t>施設名
（所在地）</t>
    <rPh sb="0" eb="2">
      <t>シセツ</t>
    </rPh>
    <rPh sb="2" eb="3">
      <t>メイ</t>
    </rPh>
    <rPh sb="5" eb="8">
      <t>ショザイチ</t>
    </rPh>
    <phoneticPr fontId="2"/>
  </si>
  <si>
    <t>１　定員・職員配置・各面積及び設備基準</t>
    <rPh sb="2" eb="4">
      <t>テイイン</t>
    </rPh>
    <rPh sb="5" eb="7">
      <t>ショクイン</t>
    </rPh>
    <rPh sb="7" eb="9">
      <t>ハイチ</t>
    </rPh>
    <rPh sb="10" eb="11">
      <t>カク</t>
    </rPh>
    <rPh sb="11" eb="13">
      <t>メンセキ</t>
    </rPh>
    <rPh sb="13" eb="14">
      <t>オヨ</t>
    </rPh>
    <rPh sb="15" eb="17">
      <t>セツビ</t>
    </rPh>
    <rPh sb="17" eb="19">
      <t>キジュン</t>
    </rPh>
    <phoneticPr fontId="2"/>
  </si>
  <si>
    <t>0歳</t>
    <rPh sb="1" eb="2">
      <t>サイ</t>
    </rPh>
    <phoneticPr fontId="2"/>
  </si>
  <si>
    <t>1歳</t>
    <rPh sb="1" eb="2">
      <t>サイ</t>
    </rPh>
    <phoneticPr fontId="2"/>
  </si>
  <si>
    <t>2歳</t>
    <rPh sb="1" eb="2">
      <t>サイ</t>
    </rPh>
    <phoneticPr fontId="2"/>
  </si>
  <si>
    <t>3歳</t>
    <rPh sb="1" eb="2">
      <t>サイ</t>
    </rPh>
    <phoneticPr fontId="2"/>
  </si>
  <si>
    <t>4歳</t>
    <rPh sb="1" eb="2">
      <t>サイ</t>
    </rPh>
    <phoneticPr fontId="2"/>
  </si>
  <si>
    <t>5歳</t>
    <rPh sb="1" eb="2">
      <t>サイ</t>
    </rPh>
    <phoneticPr fontId="2"/>
  </si>
  <si>
    <t>満3歳</t>
    <rPh sb="0" eb="1">
      <t>マン</t>
    </rPh>
    <rPh sb="2" eb="3">
      <t>サイ</t>
    </rPh>
    <phoneticPr fontId="2"/>
  </si>
  <si>
    <t>定員</t>
    <rPh sb="0" eb="2">
      <t>テイイン</t>
    </rPh>
    <phoneticPr fontId="2"/>
  </si>
  <si>
    <t>合計</t>
    <rPh sb="0" eb="2">
      <t>ゴウケイ</t>
    </rPh>
    <phoneticPr fontId="2"/>
  </si>
  <si>
    <t>(人)</t>
    <rPh sb="1" eb="2">
      <t>ニン</t>
    </rPh>
    <phoneticPr fontId="2"/>
  </si>
  <si>
    <t>保育を必要
(2号・3号)</t>
    <rPh sb="0" eb="2">
      <t>ホイク</t>
    </rPh>
    <rPh sb="3" eb="5">
      <t>ヒツヨウ</t>
    </rPh>
    <rPh sb="8" eb="9">
      <t>ゴウ</t>
    </rPh>
    <rPh sb="11" eb="12">
      <t>ゴウ</t>
    </rPh>
    <phoneticPr fontId="1"/>
  </si>
  <si>
    <t>保育を必要としない(1号)</t>
    <rPh sb="0" eb="2">
      <t>ホイク</t>
    </rPh>
    <rPh sb="3" eb="5">
      <t>ヒツヨウ</t>
    </rPh>
    <rPh sb="11" eb="12">
      <t>ゴウ</t>
    </rPh>
    <phoneticPr fontId="1"/>
  </si>
  <si>
    <t>区分</t>
    <rPh sb="0" eb="2">
      <t>クブン</t>
    </rPh>
    <phoneticPr fontId="2"/>
  </si>
  <si>
    <t>学級</t>
    <rPh sb="0" eb="2">
      <t>ガッキュウ</t>
    </rPh>
    <phoneticPr fontId="2"/>
  </si>
  <si>
    <t>(学級)</t>
    <rPh sb="1" eb="3">
      <t>ガッキュウ</t>
    </rPh>
    <phoneticPr fontId="2"/>
  </si>
  <si>
    <t>(必要数)</t>
  </si>
  <si>
    <t>(必要数)</t>
    <rPh sb="1" eb="4">
      <t>ヒツヨウスウ</t>
    </rPh>
    <phoneticPr fontId="2"/>
  </si>
  <si>
    <t>職員配置</t>
    <rPh sb="0" eb="2">
      <t>ショクイン</t>
    </rPh>
    <rPh sb="2" eb="4">
      <t>ハイチ</t>
    </rPh>
    <phoneticPr fontId="2"/>
  </si>
  <si>
    <t>保育室数</t>
    <rPh sb="0" eb="3">
      <t>ホイクシツ</t>
    </rPh>
    <rPh sb="3" eb="4">
      <t>スウ</t>
    </rPh>
    <phoneticPr fontId="2"/>
  </si>
  <si>
    <t>(必要面積)</t>
    <rPh sb="1" eb="3">
      <t>ヒツヨウ</t>
    </rPh>
    <rPh sb="3" eb="5">
      <t>メンセキ</t>
    </rPh>
    <phoneticPr fontId="2"/>
  </si>
  <si>
    <t>(室)</t>
    <rPh sb="1" eb="2">
      <t>シツ</t>
    </rPh>
    <phoneticPr fontId="2"/>
  </si>
  <si>
    <t>(㎡)</t>
    <phoneticPr fontId="2"/>
  </si>
  <si>
    <t>保育室等面積基準</t>
    <rPh sb="0" eb="3">
      <t>ホイクシツ</t>
    </rPh>
    <rPh sb="3" eb="4">
      <t>トウ</t>
    </rPh>
    <rPh sb="4" eb="6">
      <t>メンセキ</t>
    </rPh>
    <rPh sb="6" eb="8">
      <t>キジュン</t>
    </rPh>
    <phoneticPr fontId="2"/>
  </si>
  <si>
    <t>適否</t>
    <rPh sb="0" eb="2">
      <t>テキヒ</t>
    </rPh>
    <phoneticPr fontId="2"/>
  </si>
  <si>
    <t>ー</t>
    <phoneticPr fontId="2"/>
  </si>
  <si>
    <t>乳児室</t>
    <rPh sb="0" eb="2">
      <t>ニュウジ</t>
    </rPh>
    <rPh sb="2" eb="3">
      <t>シツ</t>
    </rPh>
    <phoneticPr fontId="2"/>
  </si>
  <si>
    <t>ほふく室</t>
    <rPh sb="3" eb="4">
      <t>シツ</t>
    </rPh>
    <phoneticPr fontId="2"/>
  </si>
  <si>
    <t>保育室</t>
    <rPh sb="0" eb="3">
      <t>ホイクシツ</t>
    </rPh>
    <phoneticPr fontId="2"/>
  </si>
  <si>
    <t>遊戯室</t>
    <rPh sb="0" eb="3">
      <t>ユウギシツ</t>
    </rPh>
    <phoneticPr fontId="2"/>
  </si>
  <si>
    <t>職員室</t>
    <rPh sb="0" eb="3">
      <t>ショクインシツ</t>
    </rPh>
    <phoneticPr fontId="2"/>
  </si>
  <si>
    <t>保健室</t>
    <rPh sb="0" eb="3">
      <t>ホケンシツ</t>
    </rPh>
    <phoneticPr fontId="2"/>
  </si>
  <si>
    <t>調理室</t>
    <rPh sb="0" eb="3">
      <t>チョウリシツ</t>
    </rPh>
    <phoneticPr fontId="2"/>
  </si>
  <si>
    <t>便所</t>
    <rPh sb="0" eb="2">
      <t>ベンジョ</t>
    </rPh>
    <phoneticPr fontId="2"/>
  </si>
  <si>
    <t>飲料水用設備</t>
    <rPh sb="0" eb="4">
      <t>インリョウスイヨウ</t>
    </rPh>
    <rPh sb="4" eb="6">
      <t>セツビ</t>
    </rPh>
    <phoneticPr fontId="2"/>
  </si>
  <si>
    <t>手洗･足洗用設備</t>
    <rPh sb="0" eb="2">
      <t>テアライ</t>
    </rPh>
    <rPh sb="3" eb="5">
      <t>アシアライ</t>
    </rPh>
    <rPh sb="5" eb="6">
      <t>ヨウ</t>
    </rPh>
    <rPh sb="6" eb="8">
      <t>セツビ</t>
    </rPh>
    <phoneticPr fontId="2"/>
  </si>
  <si>
    <t>放送聴取設備</t>
    <rPh sb="0" eb="2">
      <t>ホウソウ</t>
    </rPh>
    <rPh sb="2" eb="4">
      <t>チョウシュ</t>
    </rPh>
    <rPh sb="4" eb="6">
      <t>セツビ</t>
    </rPh>
    <phoneticPr fontId="2"/>
  </si>
  <si>
    <t>映写設備</t>
    <rPh sb="0" eb="2">
      <t>エイシャ</t>
    </rPh>
    <rPh sb="2" eb="4">
      <t>セツビ</t>
    </rPh>
    <phoneticPr fontId="2"/>
  </si>
  <si>
    <t>水遊び場</t>
    <rPh sb="0" eb="2">
      <t>ミズアソ</t>
    </rPh>
    <rPh sb="3" eb="4">
      <t>バ</t>
    </rPh>
    <phoneticPr fontId="2"/>
  </si>
  <si>
    <t>園児洗浄用設備</t>
    <rPh sb="0" eb="2">
      <t>エンジ</t>
    </rPh>
    <rPh sb="2" eb="5">
      <t>センジョウヨウ</t>
    </rPh>
    <rPh sb="5" eb="7">
      <t>セツビ</t>
    </rPh>
    <phoneticPr fontId="2"/>
  </si>
  <si>
    <t>図書室</t>
    <rPh sb="0" eb="3">
      <t>トショシツ</t>
    </rPh>
    <phoneticPr fontId="2"/>
  </si>
  <si>
    <t>会議室</t>
    <rPh sb="0" eb="3">
      <t>カイギシツ</t>
    </rPh>
    <phoneticPr fontId="2"/>
  </si>
  <si>
    <t>設置の有無</t>
    <rPh sb="0" eb="2">
      <t>セッチ</t>
    </rPh>
    <rPh sb="3" eb="5">
      <t>ウム</t>
    </rPh>
    <phoneticPr fontId="2"/>
  </si>
  <si>
    <t>設置階</t>
    <rPh sb="0" eb="2">
      <t>セッチ</t>
    </rPh>
    <rPh sb="2" eb="3">
      <t>カイ</t>
    </rPh>
    <phoneticPr fontId="2"/>
  </si>
  <si>
    <t>面積
(内法･㎡)</t>
    <rPh sb="0" eb="2">
      <t>メンセキ</t>
    </rPh>
    <rPh sb="4" eb="6">
      <t>ウチノリ</t>
    </rPh>
    <phoneticPr fontId="2"/>
  </si>
  <si>
    <t>満3歳
保育室</t>
    <rPh sb="0" eb="1">
      <t>マン</t>
    </rPh>
    <rPh sb="2" eb="3">
      <t>サイ</t>
    </rPh>
    <rPh sb="4" eb="7">
      <t>ホイクシツ</t>
    </rPh>
    <phoneticPr fontId="2"/>
  </si>
  <si>
    <t>2歳
保育室</t>
    <rPh sb="1" eb="2">
      <t>サイ</t>
    </rPh>
    <rPh sb="3" eb="6">
      <t>ホイクシツ</t>
    </rPh>
    <phoneticPr fontId="2"/>
  </si>
  <si>
    <t>4歳
保育室</t>
    <rPh sb="1" eb="2">
      <t>サイ</t>
    </rPh>
    <rPh sb="3" eb="6">
      <t>ホイクシツ</t>
    </rPh>
    <phoneticPr fontId="2"/>
  </si>
  <si>
    <t>3歳
保育室</t>
    <rPh sb="1" eb="2">
      <t>サイ</t>
    </rPh>
    <rPh sb="3" eb="6">
      <t>ホイクシツ</t>
    </rPh>
    <phoneticPr fontId="2"/>
  </si>
  <si>
    <t>5歳
保育室</t>
    <rPh sb="1" eb="2">
      <t>サイ</t>
    </rPh>
    <rPh sb="3" eb="6">
      <t>ホイクシツ</t>
    </rPh>
    <phoneticPr fontId="2"/>
  </si>
  <si>
    <t>《 保育室等面積 》</t>
    <rPh sb="2" eb="5">
      <t>ホイクシツ</t>
    </rPh>
    <rPh sb="5" eb="6">
      <t>トウ</t>
    </rPh>
    <rPh sb="6" eb="8">
      <t>メンセキ</t>
    </rPh>
    <phoneticPr fontId="2"/>
  </si>
  <si>
    <t>《 園舎面積 》</t>
    <rPh sb="2" eb="4">
      <t>エンシャ</t>
    </rPh>
    <rPh sb="4" eb="6">
      <t>メンセキ</t>
    </rPh>
    <phoneticPr fontId="2"/>
  </si>
  <si>
    <t>《 園庭面積 》</t>
    <rPh sb="2" eb="4">
      <t>エンテイ</t>
    </rPh>
    <rPh sb="4" eb="6">
      <t>メンセキ</t>
    </rPh>
    <phoneticPr fontId="2"/>
  </si>
  <si>
    <t>設置場所</t>
    <rPh sb="0" eb="2">
      <t>セッチ</t>
    </rPh>
    <rPh sb="2" eb="4">
      <t>バショ</t>
    </rPh>
    <phoneticPr fontId="2"/>
  </si>
  <si>
    <t>面積(㎡)</t>
    <rPh sb="0" eb="2">
      <t>メンセキ</t>
    </rPh>
    <phoneticPr fontId="2"/>
  </si>
  <si>
    <t>確保面積
(㎡)</t>
    <rPh sb="0" eb="2">
      <t>カクホ</t>
    </rPh>
    <rPh sb="2" eb="4">
      <t>メンセキ</t>
    </rPh>
    <phoneticPr fontId="2"/>
  </si>
  <si>
    <t>(必要面積)
(㎡)</t>
    <rPh sb="1" eb="3">
      <t>ヒツヨウ</t>
    </rPh>
    <rPh sb="3" eb="5">
      <t>メンセキ</t>
    </rPh>
    <phoneticPr fontId="2"/>
  </si>
  <si>
    <t>遊戯室等</t>
    <rPh sb="0" eb="3">
      <t>ユウギシツ</t>
    </rPh>
    <rPh sb="3" eb="4">
      <t>トウ</t>
    </rPh>
    <phoneticPr fontId="2"/>
  </si>
  <si>
    <t>移行特例(幼稚園)</t>
    <rPh sb="0" eb="2">
      <t>イコウ</t>
    </rPh>
    <rPh sb="2" eb="4">
      <t>トクレイ</t>
    </rPh>
    <rPh sb="5" eb="8">
      <t>ヨウチエン</t>
    </rPh>
    <phoneticPr fontId="2"/>
  </si>
  <si>
    <t>移行特例</t>
    <rPh sb="0" eb="2">
      <t>イコウ</t>
    </rPh>
    <rPh sb="2" eb="4">
      <t>トクレイ</t>
    </rPh>
    <phoneticPr fontId="2"/>
  </si>
  <si>
    <t>《 外部搬入 》</t>
    <rPh sb="2" eb="4">
      <t>ガイブ</t>
    </rPh>
    <rPh sb="4" eb="6">
      <t>ハンニュウ</t>
    </rPh>
    <phoneticPr fontId="2"/>
  </si>
  <si>
    <t>外部搬入</t>
    <rPh sb="0" eb="2">
      <t>ガイブ</t>
    </rPh>
    <rPh sb="2" eb="4">
      <t>ハンニュウ</t>
    </rPh>
    <phoneticPr fontId="2"/>
  </si>
  <si>
    <t>設備等</t>
    <rPh sb="0" eb="2">
      <t>セツビ</t>
    </rPh>
    <rPh sb="2" eb="3">
      <t>トウ</t>
    </rPh>
    <phoneticPr fontId="2"/>
  </si>
  <si>
    <t>設備等</t>
    <rPh sb="0" eb="2">
      <t>セツビ</t>
    </rPh>
    <rPh sb="2" eb="3">
      <t>トウ</t>
    </rPh>
    <phoneticPr fontId="2"/>
  </si>
  <si>
    <t>審査表Ｂ（幼保連携型認定こども園：新設）</t>
    <rPh sb="0" eb="2">
      <t>シンサ</t>
    </rPh>
    <rPh sb="2" eb="3">
      <t>ヒョウ</t>
    </rPh>
    <rPh sb="5" eb="7">
      <t>ヨウホ</t>
    </rPh>
    <rPh sb="7" eb="12">
      <t>レンケイガタニンテイ</t>
    </rPh>
    <rPh sb="15" eb="16">
      <t>エン</t>
    </rPh>
    <rPh sb="17" eb="19">
      <t>シンセツ</t>
    </rPh>
    <phoneticPr fontId="2"/>
  </si>
  <si>
    <t>審査表Ｂ（幼保連携型認定こども園：移行）</t>
    <rPh sb="0" eb="2">
      <t>シンサ</t>
    </rPh>
    <rPh sb="2" eb="3">
      <t>ヒョウ</t>
    </rPh>
    <rPh sb="5" eb="7">
      <t>ヨウホ</t>
    </rPh>
    <rPh sb="7" eb="12">
      <t>レンケイガタニンテイ</t>
    </rPh>
    <rPh sb="15" eb="16">
      <t>エン</t>
    </rPh>
    <rPh sb="17" eb="19">
      <t>イコウ</t>
    </rPh>
    <phoneticPr fontId="2"/>
  </si>
  <si>
    <t>専用･兼用</t>
    <rPh sb="0" eb="2">
      <t>センヨウ</t>
    </rPh>
    <rPh sb="3" eb="5">
      <t>ケンヨウ</t>
    </rPh>
    <phoneticPr fontId="2"/>
  </si>
  <si>
    <t>移行年月日</t>
    <rPh sb="0" eb="2">
      <t>イコウ</t>
    </rPh>
    <rPh sb="2" eb="5">
      <t>ネンガッピ</t>
    </rPh>
    <phoneticPr fontId="2"/>
  </si>
  <si>
    <t>旧施設設置年月日</t>
    <rPh sb="0" eb="3">
      <t>キュウシセツ</t>
    </rPh>
    <rPh sb="3" eb="5">
      <t>セッチ</t>
    </rPh>
    <rPh sb="5" eb="8">
      <t>ネンガッピ</t>
    </rPh>
    <phoneticPr fontId="2"/>
  </si>
  <si>
    <t>専用･兼用</t>
    <rPh sb="0" eb="2">
      <t>センヨウ</t>
    </rPh>
    <rPh sb="3" eb="5">
      <t>ケンヨウ</t>
    </rPh>
    <phoneticPr fontId="2"/>
  </si>
  <si>
    <t>２　職員名簿</t>
    <rPh sb="2" eb="4">
      <t>ショクイン</t>
    </rPh>
    <rPh sb="4" eb="6">
      <t>メイボ</t>
    </rPh>
    <phoneticPr fontId="2"/>
  </si>
  <si>
    <t>〇 園長</t>
    <rPh sb="2" eb="4">
      <t>エンチョウ</t>
    </rPh>
    <phoneticPr fontId="2"/>
  </si>
  <si>
    <t>教諭免許</t>
    <rPh sb="0" eb="2">
      <t>キョウユ</t>
    </rPh>
    <rPh sb="2" eb="4">
      <t>メンキョ</t>
    </rPh>
    <phoneticPr fontId="2"/>
  </si>
  <si>
    <t>保育士資格（登録日）</t>
    <rPh sb="0" eb="3">
      <t>ホイクシ</t>
    </rPh>
    <rPh sb="3" eb="5">
      <t>シカク</t>
    </rPh>
    <rPh sb="6" eb="8">
      <t>トウロク</t>
    </rPh>
    <rPh sb="8" eb="9">
      <t>ビ</t>
    </rPh>
    <phoneticPr fontId="2"/>
  </si>
  <si>
    <t>有無</t>
    <rPh sb="0" eb="2">
      <t>ウム</t>
    </rPh>
    <phoneticPr fontId="2"/>
  </si>
  <si>
    <t>取得年月日</t>
    <rPh sb="0" eb="2">
      <t>シュトク</t>
    </rPh>
    <rPh sb="2" eb="5">
      <t>ネンガッピ</t>
    </rPh>
    <phoneticPr fontId="2"/>
  </si>
  <si>
    <t>就学前の子供に関する教育、保育等の総合的な提供の推進に
関する法律施行規則第12条第1～16項に掲げる施設の勤務年数</t>
    <rPh sb="0" eb="3">
      <t>シュウガクマエ</t>
    </rPh>
    <rPh sb="4" eb="6">
      <t>コドモ</t>
    </rPh>
    <rPh sb="7" eb="8">
      <t>カン</t>
    </rPh>
    <rPh sb="10" eb="12">
      <t>キョウイク</t>
    </rPh>
    <rPh sb="13" eb="15">
      <t>ホイク</t>
    </rPh>
    <rPh sb="15" eb="16">
      <t>トウ</t>
    </rPh>
    <rPh sb="17" eb="20">
      <t>ソウゴウテキ</t>
    </rPh>
    <rPh sb="21" eb="23">
      <t>テイキョウ</t>
    </rPh>
    <rPh sb="24" eb="26">
      <t>スイシン</t>
    </rPh>
    <rPh sb="28" eb="29">
      <t>カン</t>
    </rPh>
    <rPh sb="31" eb="33">
      <t>ホウリツ</t>
    </rPh>
    <rPh sb="33" eb="35">
      <t>セコウ</t>
    </rPh>
    <rPh sb="35" eb="37">
      <t>キソク</t>
    </rPh>
    <rPh sb="37" eb="38">
      <t>ダイ</t>
    </rPh>
    <rPh sb="40" eb="41">
      <t>ジョウ</t>
    </rPh>
    <rPh sb="41" eb="42">
      <t>ダイ</t>
    </rPh>
    <rPh sb="46" eb="47">
      <t>コウ</t>
    </rPh>
    <rPh sb="48" eb="49">
      <t>カカ</t>
    </rPh>
    <rPh sb="51" eb="53">
      <t>シセツ</t>
    </rPh>
    <rPh sb="54" eb="56">
      <t>キンム</t>
    </rPh>
    <rPh sb="56" eb="58">
      <t>ネンスウ</t>
    </rPh>
    <phoneticPr fontId="2"/>
  </si>
  <si>
    <t>氏名</t>
    <rPh sb="0" eb="2">
      <t>シメイ</t>
    </rPh>
    <phoneticPr fontId="2"/>
  </si>
  <si>
    <t>※ 設置者が「就学前の子供に関する教育、保育等の総合的な提供の推進に関する法律施行規則」第13条により、同12条に規定する資格を
　 有する者と同等の資質を有する者であると認める場合は申立書（別様式）を作成。</t>
    <rPh sb="2" eb="4">
      <t>セッチ</t>
    </rPh>
    <rPh sb="4" eb="5">
      <t>シャ</t>
    </rPh>
    <rPh sb="52" eb="53">
      <t>ドウ</t>
    </rPh>
    <rPh sb="55" eb="56">
      <t>ジョウ</t>
    </rPh>
    <rPh sb="57" eb="59">
      <t>キテイ</t>
    </rPh>
    <rPh sb="61" eb="63">
      <t>シカク</t>
    </rPh>
    <rPh sb="67" eb="68">
      <t>ユウ</t>
    </rPh>
    <rPh sb="70" eb="71">
      <t>モノ</t>
    </rPh>
    <rPh sb="72" eb="74">
      <t>ドウトウ</t>
    </rPh>
    <rPh sb="75" eb="77">
      <t>シシツ</t>
    </rPh>
    <rPh sb="78" eb="79">
      <t>ユウ</t>
    </rPh>
    <rPh sb="81" eb="82">
      <t>モノ</t>
    </rPh>
    <rPh sb="86" eb="87">
      <t>ミト</t>
    </rPh>
    <rPh sb="89" eb="91">
      <t>バアイ</t>
    </rPh>
    <rPh sb="92" eb="95">
      <t>モウシタテショ</t>
    </rPh>
    <rPh sb="96" eb="97">
      <t>ベツ</t>
    </rPh>
    <rPh sb="97" eb="99">
      <t>ヨウシキ</t>
    </rPh>
    <rPh sb="101" eb="103">
      <t>サクセイ</t>
    </rPh>
    <phoneticPr fontId="2"/>
  </si>
  <si>
    <t>〇 職員</t>
    <rPh sb="2" eb="4">
      <t>ショクイン</t>
    </rPh>
    <phoneticPr fontId="2"/>
  </si>
  <si>
    <t>番号</t>
    <rPh sb="0" eb="2">
      <t>バンゴウ</t>
    </rPh>
    <phoneticPr fontId="2"/>
  </si>
  <si>
    <t>職種</t>
    <rPh sb="0" eb="2">
      <t>ショクシュ</t>
    </rPh>
    <phoneticPr fontId="2"/>
  </si>
  <si>
    <t>勤務形態</t>
    <rPh sb="0" eb="2">
      <t>キンム</t>
    </rPh>
    <rPh sb="2" eb="4">
      <t>ケイタイ</t>
    </rPh>
    <phoneticPr fontId="2"/>
  </si>
  <si>
    <t>雇用形態</t>
    <rPh sb="0" eb="2">
      <t>コヨウ</t>
    </rPh>
    <rPh sb="2" eb="4">
      <t>ケイタイ</t>
    </rPh>
    <phoneticPr fontId="2"/>
  </si>
  <si>
    <t>各種資格取得日</t>
    <rPh sb="0" eb="2">
      <t>カクシュ</t>
    </rPh>
    <rPh sb="2" eb="4">
      <t>シカク</t>
    </rPh>
    <rPh sb="4" eb="6">
      <t>シュトク</t>
    </rPh>
    <rPh sb="6" eb="7">
      <t>ヒ</t>
    </rPh>
    <phoneticPr fontId="2"/>
  </si>
  <si>
    <t>保育士</t>
    <rPh sb="0" eb="3">
      <t>ホイクシ</t>
    </rPh>
    <phoneticPr fontId="2"/>
  </si>
  <si>
    <t>その他</t>
    <rPh sb="2" eb="3">
      <t>タ</t>
    </rPh>
    <phoneticPr fontId="2"/>
  </si>
  <si>
    <t>給与格付</t>
    <rPh sb="0" eb="2">
      <t>キュウヨ</t>
    </rPh>
    <rPh sb="2" eb="3">
      <t>カク</t>
    </rPh>
    <rPh sb="3" eb="4">
      <t>ツ</t>
    </rPh>
    <phoneticPr fontId="2"/>
  </si>
  <si>
    <t>採用
年月日</t>
    <rPh sb="0" eb="2">
      <t>サイヨウ</t>
    </rPh>
    <rPh sb="3" eb="6">
      <t>ネンガッピ</t>
    </rPh>
    <phoneticPr fontId="2"/>
  </si>
  <si>
    <t>保育教諭</t>
  </si>
  <si>
    <t>常勤</t>
  </si>
  <si>
    <t>非常勤</t>
  </si>
  <si>
    <t>非正規</t>
  </si>
  <si>
    <t>正規</t>
  </si>
  <si>
    <t>調理員</t>
  </si>
  <si>
    <t>栄養士</t>
  </si>
  <si>
    <t>学校医</t>
  </si>
  <si>
    <t>学校歯科医</t>
  </si>
  <si>
    <t>学校薬剤師</t>
  </si>
  <si>
    <t>　【努力義務】副園長又は教頭、(主幹)養護教諭又は養護助教諭、事務職員</t>
    <phoneticPr fontId="19"/>
  </si>
  <si>
    <t>２「勤務形態」は、</t>
    <rPh sb="2" eb="4">
      <t>キンム</t>
    </rPh>
    <rPh sb="4" eb="6">
      <t>ケイタイ</t>
    </rPh>
    <phoneticPr fontId="19"/>
  </si>
  <si>
    <t>　常勤または非常勤を選択する（就業規則で定める所定労働時間で勤務する場合、「常勤」を選択。それ以外は「非常勤」を選択。）。</t>
    <rPh sb="1" eb="3">
      <t>ジョウキン</t>
    </rPh>
    <rPh sb="6" eb="9">
      <t>ヒジョウキン</t>
    </rPh>
    <rPh sb="10" eb="12">
      <t>センタク</t>
    </rPh>
    <rPh sb="15" eb="17">
      <t>シュウギョウ</t>
    </rPh>
    <rPh sb="17" eb="19">
      <t>キソク</t>
    </rPh>
    <rPh sb="20" eb="21">
      <t>サダ</t>
    </rPh>
    <rPh sb="23" eb="25">
      <t>ショテイ</t>
    </rPh>
    <rPh sb="25" eb="27">
      <t>ロウドウ</t>
    </rPh>
    <rPh sb="27" eb="29">
      <t>ジカン</t>
    </rPh>
    <rPh sb="30" eb="32">
      <t>キンム</t>
    </rPh>
    <rPh sb="34" eb="36">
      <t>バアイ</t>
    </rPh>
    <rPh sb="38" eb="40">
      <t>ジョウキン</t>
    </rPh>
    <rPh sb="42" eb="44">
      <t>センタク</t>
    </rPh>
    <rPh sb="47" eb="49">
      <t>イガイ</t>
    </rPh>
    <rPh sb="51" eb="54">
      <t>ヒジョウキン</t>
    </rPh>
    <rPh sb="56" eb="58">
      <t>センタク</t>
    </rPh>
    <phoneticPr fontId="19"/>
  </si>
  <si>
    <t>３「雇用形態」は、</t>
    <rPh sb="2" eb="4">
      <t>コヨウ</t>
    </rPh>
    <rPh sb="4" eb="6">
      <t>ケイタイ</t>
    </rPh>
    <phoneticPr fontId="19"/>
  </si>
  <si>
    <t>５「摘要」には、</t>
    <rPh sb="2" eb="4">
      <t>テキヨウ</t>
    </rPh>
    <phoneticPr fontId="19"/>
  </si>
  <si>
    <t>　教育・保育に従事する職員の場合は、担当する園児（「１歳児」、「２歳児」等）を記入する。</t>
    <rPh sb="14" eb="16">
      <t>バアイ</t>
    </rPh>
    <rPh sb="18" eb="20">
      <t>タントウ</t>
    </rPh>
    <rPh sb="22" eb="24">
      <t>エンジ</t>
    </rPh>
    <rPh sb="27" eb="29">
      <t>サイジ</t>
    </rPh>
    <rPh sb="33" eb="35">
      <t>サイジ</t>
    </rPh>
    <rPh sb="36" eb="37">
      <t>トウ</t>
    </rPh>
    <rPh sb="39" eb="41">
      <t>キニュウ</t>
    </rPh>
    <phoneticPr fontId="19"/>
  </si>
  <si>
    <t>《 作成要領 》</t>
    <rPh sb="2" eb="4">
      <t>サクセイ</t>
    </rPh>
    <rPh sb="4" eb="6">
      <t>ヨウリョウ</t>
    </rPh>
    <phoneticPr fontId="2"/>
  </si>
  <si>
    <t>　正規または非正規を選択する（正規の場合は、給与格付欄を記載）。</t>
    <rPh sb="1" eb="3">
      <t>セイキ</t>
    </rPh>
    <rPh sb="6" eb="9">
      <t>ヒセイキ</t>
    </rPh>
    <rPh sb="10" eb="12">
      <t>センタク</t>
    </rPh>
    <rPh sb="15" eb="17">
      <t>セイキ</t>
    </rPh>
    <rPh sb="18" eb="20">
      <t>バアイ</t>
    </rPh>
    <rPh sb="22" eb="24">
      <t>キュウヨ</t>
    </rPh>
    <rPh sb="24" eb="25">
      <t>カク</t>
    </rPh>
    <rPh sb="25" eb="26">
      <t>ツケ</t>
    </rPh>
    <rPh sb="26" eb="27">
      <t>ラン</t>
    </rPh>
    <rPh sb="28" eb="30">
      <t>キサイ</t>
    </rPh>
    <phoneticPr fontId="19"/>
  </si>
  <si>
    <t>４「各種資格取得年月日」のその他には、</t>
    <rPh sb="2" eb="4">
      <t>カクシュ</t>
    </rPh>
    <rPh sb="4" eb="6">
      <t>シカク</t>
    </rPh>
    <rPh sb="15" eb="16">
      <t>タ</t>
    </rPh>
    <phoneticPr fontId="19"/>
  </si>
  <si>
    <t>　【必置】主幹保育教諭、保育教諭、調理員、学校医、学校歯科医、学校薬剤師</t>
    <rPh sb="5" eb="7">
      <t>シュカン</t>
    </rPh>
    <rPh sb="7" eb="9">
      <t>ホイク</t>
    </rPh>
    <rPh sb="9" eb="11">
      <t>キョウユ</t>
    </rPh>
    <phoneticPr fontId="19"/>
  </si>
  <si>
    <t>　それ以外の場合は、摘要欄に雇用形態を記載する。</t>
    <rPh sb="3" eb="5">
      <t>イガイ</t>
    </rPh>
    <rPh sb="6" eb="8">
      <t>バアイ</t>
    </rPh>
    <rPh sb="10" eb="12">
      <t>テキヨウ</t>
    </rPh>
    <rPh sb="12" eb="13">
      <t>ラン</t>
    </rPh>
    <rPh sb="14" eb="16">
      <t>コヨウ</t>
    </rPh>
    <rPh sb="16" eb="18">
      <t>ケイタイ</t>
    </rPh>
    <rPh sb="19" eb="21">
      <t>キサイ</t>
    </rPh>
    <phoneticPr fontId="12"/>
  </si>
  <si>
    <t>１「職種」には、以下を選択。以下以外の職種については手入力。</t>
    <rPh sb="2" eb="4">
      <t>ショクシュ</t>
    </rPh>
    <rPh sb="8" eb="10">
      <t>イカ</t>
    </rPh>
    <rPh sb="11" eb="13">
      <t>センタク</t>
    </rPh>
    <rPh sb="14" eb="16">
      <t>イカ</t>
    </rPh>
    <rPh sb="16" eb="18">
      <t>イガイ</t>
    </rPh>
    <rPh sb="19" eb="21">
      <t>ショクシュ</t>
    </rPh>
    <rPh sb="26" eb="27">
      <t>テ</t>
    </rPh>
    <rPh sb="27" eb="29">
      <t>ニュウリョク</t>
    </rPh>
    <phoneticPr fontId="19"/>
  </si>
  <si>
    <t>　調理師、栄養士、養護教諭免許、看護師等の資格の取得年月日を記載する。また、その資格名を摘要欄に記載する。</t>
    <rPh sb="1" eb="4">
      <t>チョウリシ</t>
    </rPh>
    <rPh sb="5" eb="8">
      <t>エイヨウシ</t>
    </rPh>
    <rPh sb="9" eb="11">
      <t>ヨウゴ</t>
    </rPh>
    <rPh sb="11" eb="13">
      <t>キョウユ</t>
    </rPh>
    <rPh sb="13" eb="15">
      <t>メンキョ</t>
    </rPh>
    <rPh sb="16" eb="19">
      <t>カンゴシ</t>
    </rPh>
    <rPh sb="21" eb="23">
      <t>シカク</t>
    </rPh>
    <rPh sb="40" eb="42">
      <t>シカク</t>
    </rPh>
    <rPh sb="42" eb="43">
      <t>メイ</t>
    </rPh>
    <rPh sb="44" eb="46">
      <t>テキヨウ</t>
    </rPh>
    <rPh sb="46" eb="47">
      <t>ラン</t>
    </rPh>
    <rPh sb="48" eb="50">
      <t>キサイ</t>
    </rPh>
    <phoneticPr fontId="19"/>
  </si>
  <si>
    <t>　担任の場合は、担当する学級・クラスの名称を記載する。</t>
    <rPh sb="4" eb="6">
      <t>バアイ</t>
    </rPh>
    <rPh sb="19" eb="21">
      <t>メイショウ</t>
    </rPh>
    <rPh sb="22" eb="24">
      <t>キサイ</t>
    </rPh>
    <phoneticPr fontId="19"/>
  </si>
  <si>
    <t>摘要
（学級担任、その他資格、採用予定等）</t>
    <rPh sb="0" eb="2">
      <t>テキヨウ</t>
    </rPh>
    <rPh sb="4" eb="6">
      <t>ガッキュウ</t>
    </rPh>
    <rPh sb="6" eb="8">
      <t>タンニン</t>
    </rPh>
    <rPh sb="15" eb="17">
      <t>サイヨウ</t>
    </rPh>
    <rPh sb="17" eb="19">
      <t>ヨテイ</t>
    </rPh>
    <rPh sb="19" eb="20">
      <t>トウ</t>
    </rPh>
    <phoneticPr fontId="2"/>
  </si>
  <si>
    <t>　今後、採用予定の場合は、「新規採用予定」と記載</t>
    <rPh sb="1" eb="3">
      <t>コンゴ</t>
    </rPh>
    <rPh sb="4" eb="6">
      <t>サイヨウ</t>
    </rPh>
    <rPh sb="6" eb="8">
      <t>ヨテイ</t>
    </rPh>
    <rPh sb="9" eb="11">
      <t>バアイ</t>
    </rPh>
    <rPh sb="14" eb="16">
      <t>シンキ</t>
    </rPh>
    <rPh sb="16" eb="18">
      <t>サイヨウ</t>
    </rPh>
    <rPh sb="18" eb="20">
      <t>ヨテイ</t>
    </rPh>
    <rPh sb="22" eb="24">
      <t>キサイ</t>
    </rPh>
    <phoneticPr fontId="2"/>
  </si>
  <si>
    <t>《 記載例 》</t>
    <rPh sb="2" eb="4">
      <t>キサイ</t>
    </rPh>
    <rPh sb="4" eb="5">
      <t>レイ</t>
    </rPh>
    <phoneticPr fontId="2"/>
  </si>
  <si>
    <t>さくら組（3歳児）担任</t>
    <rPh sb="3" eb="4">
      <t>グミ</t>
    </rPh>
    <rPh sb="6" eb="7">
      <t>サイ</t>
    </rPh>
    <rPh sb="7" eb="8">
      <t>ジ</t>
    </rPh>
    <rPh sb="9" eb="11">
      <t>タンニン</t>
    </rPh>
    <phoneticPr fontId="2"/>
  </si>
  <si>
    <t>新規採用予定</t>
    <phoneticPr fontId="2"/>
  </si>
  <si>
    <t>□□医院</t>
    <phoneticPr fontId="2"/>
  </si>
  <si>
    <t>●●歯科</t>
    <phoneticPr fontId="2"/>
  </si>
  <si>
    <t>▲▲薬局</t>
    <phoneticPr fontId="2"/>
  </si>
  <si>
    <t>○○　○○</t>
    <phoneticPr fontId="19"/>
  </si>
  <si>
    <t>△△　△△</t>
    <phoneticPr fontId="19"/>
  </si>
  <si>
    <t>□□　□□</t>
    <phoneticPr fontId="19"/>
  </si>
  <si>
    <t>●●　●●</t>
    <phoneticPr fontId="19"/>
  </si>
  <si>
    <t>▲▲　▲▲</t>
    <phoneticPr fontId="19"/>
  </si>
  <si>
    <t>調理師免許</t>
    <rPh sb="0" eb="3">
      <t>チョウリシ</t>
    </rPh>
    <rPh sb="3" eb="5">
      <t>メンキョ</t>
    </rPh>
    <phoneticPr fontId="2"/>
  </si>
  <si>
    <t>栄養士免許</t>
    <rPh sb="0" eb="3">
      <t>エイヨウシ</t>
    </rPh>
    <rPh sb="3" eb="5">
      <t>メンキョ</t>
    </rPh>
    <phoneticPr fontId="2"/>
  </si>
  <si>
    <t>5級10号</t>
    <rPh sb="1" eb="2">
      <t>キュウ</t>
    </rPh>
    <rPh sb="4" eb="5">
      <t>ゴウ</t>
    </rPh>
    <phoneticPr fontId="2"/>
  </si>
  <si>
    <t>3級5号</t>
    <rPh sb="1" eb="2">
      <t>キュウ</t>
    </rPh>
    <rPh sb="3" eb="4">
      <t>ゴウ</t>
    </rPh>
    <phoneticPr fontId="2"/>
  </si>
  <si>
    <t>1級3号</t>
    <rPh sb="1" eb="2">
      <t>キュウ</t>
    </rPh>
    <rPh sb="3" eb="4">
      <t>ゴウ</t>
    </rPh>
    <phoneticPr fontId="2"/>
  </si>
  <si>
    <t>例）幼保連携型認定こども園：10年
保育所：3年</t>
    <rPh sb="0" eb="1">
      <t>レイ</t>
    </rPh>
    <rPh sb="2" eb="4">
      <t>ヨウホ</t>
    </rPh>
    <rPh sb="4" eb="7">
      <t>レンケイガタ</t>
    </rPh>
    <rPh sb="7" eb="9">
      <t>ニンテイ</t>
    </rPh>
    <rPh sb="12" eb="13">
      <t>エン</t>
    </rPh>
    <rPh sb="16" eb="17">
      <t>ネン</t>
    </rPh>
    <rPh sb="18" eb="20">
      <t>ホイク</t>
    </rPh>
    <rPh sb="20" eb="21">
      <t>ショ</t>
    </rPh>
    <rPh sb="23" eb="24">
      <t>ネン</t>
    </rPh>
    <phoneticPr fontId="2"/>
  </si>
  <si>
    <t>3　避難用設備等基準（保育室等を2階以上に設ける場合の要件）</t>
    <rPh sb="2" eb="4">
      <t>ヒナン</t>
    </rPh>
    <rPh sb="4" eb="5">
      <t>ヨウ</t>
    </rPh>
    <rPh sb="5" eb="7">
      <t>セツビ</t>
    </rPh>
    <rPh sb="7" eb="8">
      <t>トウ</t>
    </rPh>
    <rPh sb="8" eb="10">
      <t>キジュン</t>
    </rPh>
    <rPh sb="14" eb="15">
      <t>トウ</t>
    </rPh>
    <rPh sb="17" eb="18">
      <t>カイ</t>
    </rPh>
    <rPh sb="18" eb="20">
      <t>イジョウ</t>
    </rPh>
    <rPh sb="21" eb="22">
      <t>モウ</t>
    </rPh>
    <rPh sb="24" eb="26">
      <t>バアイ</t>
    </rPh>
    <rPh sb="27" eb="29">
      <t>ヨウケン</t>
    </rPh>
    <phoneticPr fontId="12"/>
  </si>
  <si>
    <t>　2階に設ける
　場合</t>
    <rPh sb="2" eb="3">
      <t>カイ</t>
    </rPh>
    <rPh sb="4" eb="5">
      <t>モウ</t>
    </rPh>
    <rPh sb="9" eb="11">
      <t>バアイ</t>
    </rPh>
    <phoneticPr fontId="2"/>
  </si>
  <si>
    <t>　3階以上に
　設ける場合</t>
    <rPh sb="2" eb="5">
      <t>カイイジョウ</t>
    </rPh>
    <rPh sb="8" eb="9">
      <t>モウ</t>
    </rPh>
    <rPh sb="11" eb="13">
      <t>バアイ</t>
    </rPh>
    <phoneticPr fontId="2"/>
  </si>
  <si>
    <t>区分</t>
    <rPh sb="0" eb="2">
      <t>クブン</t>
    </rPh>
    <phoneticPr fontId="2"/>
  </si>
  <si>
    <t>要件</t>
    <rPh sb="0" eb="2">
      <t>ヨウケン</t>
    </rPh>
    <phoneticPr fontId="2"/>
  </si>
  <si>
    <t>適否</t>
    <rPh sb="0" eb="2">
      <t>テキヒ</t>
    </rPh>
    <phoneticPr fontId="2"/>
  </si>
  <si>
    <t>【幼稚園移行特例】</t>
    <phoneticPr fontId="2"/>
  </si>
  <si>
    <t>建築基準法（昭和25年法律第201号）第２条第９号の２に規定する耐火建築物で、
園児の待避上必要な設備を備えるとき。</t>
    <phoneticPr fontId="2"/>
  </si>
  <si>
    <t>「市幼保連携型認定こども園の設備及び運営の基準に関する条例」第１２条 第１号から第８号の要件</t>
    <phoneticPr fontId="2"/>
  </si>
  <si>
    <t>「市幼保連携型認定こども園の設備及び運営の基準に関する条例」第１２条 第３項
　第１号、第２号、第６号の要件</t>
    <rPh sb="1" eb="2">
      <t>シ</t>
    </rPh>
    <rPh sb="2" eb="9">
      <t>ヨウホレンケイガタニンテイ</t>
    </rPh>
    <rPh sb="12" eb="13">
      <t>エン</t>
    </rPh>
    <rPh sb="14" eb="16">
      <t>セツビ</t>
    </rPh>
    <rPh sb="16" eb="17">
      <t>オヨ</t>
    </rPh>
    <rPh sb="18" eb="20">
      <t>ウンエイ</t>
    </rPh>
    <rPh sb="21" eb="23">
      <t>キジュン</t>
    </rPh>
    <rPh sb="24" eb="25">
      <t>カン</t>
    </rPh>
    <rPh sb="27" eb="29">
      <t>ジョウレイ</t>
    </rPh>
    <rPh sb="30" eb="31">
      <t>ダイ</t>
    </rPh>
    <rPh sb="33" eb="34">
      <t>ジョウ</t>
    </rPh>
    <rPh sb="35" eb="36">
      <t>ダイ</t>
    </rPh>
    <rPh sb="37" eb="38">
      <t>コウ</t>
    </rPh>
    <rPh sb="40" eb="41">
      <t>ダイ</t>
    </rPh>
    <rPh sb="42" eb="43">
      <t>ゴウ</t>
    </rPh>
    <rPh sb="48" eb="49">
      <t>ダイ</t>
    </rPh>
    <rPh sb="50" eb="51">
      <t>ゴウ</t>
    </rPh>
    <rPh sb="52" eb="54">
      <t>ヨウケン</t>
    </rPh>
    <phoneticPr fontId="2"/>
  </si>
  <si>
    <t>「市幼保連携型認定こども園の設備及び運営の基準に関する条例」第１２条 第３項の要件</t>
    <rPh sb="35" eb="36">
      <t>ダイ</t>
    </rPh>
    <rPh sb="37" eb="38">
      <t>コウ</t>
    </rPh>
    <rPh sb="39" eb="41">
      <t>ヨウケン</t>
    </rPh>
    <phoneticPr fontId="2"/>
  </si>
  <si>
    <t>（１）</t>
    <phoneticPr fontId="2"/>
  </si>
  <si>
    <t>建築基準法（昭和２５年法律第２０１号）第２条第９号の２に規定する耐火建築物であること。</t>
    <phoneticPr fontId="2"/>
  </si>
  <si>
    <t>（２）</t>
  </si>
  <si>
    <t>常用</t>
    <rPh sb="0" eb="2">
      <t>ジョウヨウ</t>
    </rPh>
    <phoneticPr fontId="2"/>
  </si>
  <si>
    <t>２　屋外階段</t>
  </si>
  <si>
    <t>１　屋内階段</t>
    <rPh sb="3" eb="4">
      <t>ナイ</t>
    </rPh>
    <phoneticPr fontId="2"/>
  </si>
  <si>
    <t>避難用</t>
    <rPh sb="0" eb="3">
      <t>ヒナンヨウ</t>
    </rPh>
    <phoneticPr fontId="2"/>
  </si>
  <si>
    <t>２　待避上有効なバルコニー</t>
    <phoneticPr fontId="2"/>
  </si>
  <si>
    <t>３　建築基準法第２条第７号の２に規定する準耐火構造の屋外傾斜路又はこれに準ずる設備</t>
    <phoneticPr fontId="2"/>
  </si>
  <si>
    <t>４　屋外階段</t>
    <phoneticPr fontId="2"/>
  </si>
  <si>
    <t>１　建築基準法施行令第１２３条第１項各号又は同条第３項各号に規定する構造の屋内階段</t>
    <phoneticPr fontId="2"/>
  </si>
  <si>
    <t>２　建築基準法第２条第７号の２に規定する準耐火構造の屋外傾斜路又はこれに準ずる設備</t>
    <phoneticPr fontId="2"/>
  </si>
  <si>
    <t>３　屋外階段</t>
    <phoneticPr fontId="2"/>
  </si>
  <si>
    <t>３階</t>
    <rPh sb="1" eb="2">
      <t>カイ</t>
    </rPh>
    <phoneticPr fontId="2"/>
  </si>
  <si>
    <t>２　建築基準法施行令第１２３条第２項各号に規定する構造の屋外階段</t>
    <phoneticPr fontId="2"/>
  </si>
  <si>
    <t>１　建築基準法施行令（昭和２５年政令第３３８号）第１２３条第１項各号又は同条第３項各号
　　に規定する構造の屋内階段（ただし、同条第１項の場合においては，当該階段の構造は，建
　　築物の１階から２階までの部分に限り、屋内と階段室とは、バルコニー又は付室を通じて連
　　絡することとし、かつ、同条第３項第３号、第４号及び第１０号を満たすものとする。）</t>
    <phoneticPr fontId="2"/>
  </si>
  <si>
    <t>１　建築基準法施行令第１２３条第１項各号又は同条第３項各号に規定する構造の屋内階段
　　（ただし、同条第１項の場合においては，当該階段の構造は，建築物の１階から２階までの
　　部分に限り、屋内と階段室とは、バルコニー又は付室を通じて連絡することとし、かつ、同
　　条第３項第３号、第４号及び第１０号を満たすものとする。）</t>
    <phoneticPr fontId="2"/>
  </si>
  <si>
    <t>１　建築基準法施行令第１２３条第１項各号又は同条第３項各号に規定する構造の屋内階段
　　（ただし、同条第１項の場合においては，当該階段の構造は，建築物の１階から２階までの
　　部分に限り、屋内と階段室とは、バルコニー又は付室（階段室が同条第３項第２号に規定す
　　る構造を有する場合を除き、同号に規定する構造を有するものに限る。）を通じて連絡する
　　こととし、かつ、同条第３項第３号、第４号及び第１０号を満たすものとする。）</t>
    <phoneticPr fontId="2"/>
  </si>
  <si>
    <t>２ 建築基準法第２条第７号に規定する耐火構造の屋外傾斜路</t>
  </si>
  <si>
    <t>３ 建築基準法施行令第１２３条第２項各号に規定する構造の屋外階段</t>
    <phoneticPr fontId="2"/>
  </si>
  <si>
    <t>前号に掲げる設備が避難上有効な位置に設けられ，かつ，保育室等の各部分からそのいずれかに至る歩行距離が
３０メートル以下となるように設けられていること。</t>
    <phoneticPr fontId="2"/>
  </si>
  <si>
    <t>（２）</t>
    <phoneticPr fontId="2"/>
  </si>
  <si>
    <t>（３）</t>
  </si>
  <si>
    <t>（３）</t>
    <phoneticPr fontId="2"/>
  </si>
  <si>
    <t>調理室（次に掲げる要件のいずれかに該当するものを除く。 この号において同じ。）以外の部分と調理室の部分が建築基準法第２条第７号に規定する耐火構造の床若しくは壁又は建築基準法施行令第１１２条第１項に規定する特定防火設備で区画されていること。この場合において、換気，暖房又は冷房の設備の風道が、当該床若しくは壁を貫通する部分又はこれに近接する部分に防火上有効にダンパーが設けられていること。</t>
  </si>
  <si>
    <t>（４）</t>
  </si>
  <si>
    <t>（４）</t>
    <phoneticPr fontId="2"/>
  </si>
  <si>
    <t>ア</t>
    <phoneticPr fontId="2"/>
  </si>
  <si>
    <t>スプリンクラー設備その他これに類するもので自動式のものが設けられていること。</t>
    <phoneticPr fontId="2"/>
  </si>
  <si>
    <t>イ</t>
    <phoneticPr fontId="2"/>
  </si>
  <si>
    <t>調理用器具の種類に応じて有効な自動消火装置が設けられ、かつ、当該調理室の外部への延焼を防止するために必要な措置が講じられていること。</t>
    <phoneticPr fontId="2"/>
  </si>
  <si>
    <t>壁及び天井の室内に面する部分の仕上げを不燃材料でしていること。</t>
    <phoneticPr fontId="2"/>
  </si>
  <si>
    <t>（５）</t>
  </si>
  <si>
    <t>（５）</t>
    <phoneticPr fontId="2"/>
  </si>
  <si>
    <t>（６）</t>
  </si>
  <si>
    <t>（７）</t>
  </si>
  <si>
    <t>（８）</t>
  </si>
  <si>
    <t>保育室等その他園児が出入し、又は通行する場所に、園児の転落事故を防止する設備が設けられていること。</t>
    <phoneticPr fontId="2"/>
  </si>
  <si>
    <t>非常警報器具又は非常警報設備及び消防機関へ火災を通報する設備が設けられていること。</t>
    <phoneticPr fontId="2"/>
  </si>
  <si>
    <t xml:space="preserve">カーテン、敷物、建具等で可燃性のものについて防炎処理が施されていること。 </t>
    <phoneticPr fontId="2"/>
  </si>
  <si>
    <t>２階</t>
    <rPh sb="1" eb="2">
      <t>カイ</t>
    </rPh>
    <phoneticPr fontId="2"/>
  </si>
  <si>
    <t>保育室等が設けられている以下の左欄に掲げる階に応じ、中欄に掲げる区分ごとに、それぞれ右欄に掲げる設備が１以上設けられていること。</t>
    <rPh sb="12" eb="14">
      <t>イカ</t>
    </rPh>
    <phoneticPr fontId="2"/>
  </si>
  <si>
    <t>４　外部搬入（ 満３歳以上児に外部搬入による食事を提供する場合の要件）</t>
    <rPh sb="2" eb="4">
      <t>ガイブ</t>
    </rPh>
    <rPh sb="4" eb="6">
      <t>ハンニュウ</t>
    </rPh>
    <phoneticPr fontId="2"/>
  </si>
  <si>
    <t>事業者名</t>
    <rPh sb="0" eb="3">
      <t>ジギョウシャ</t>
    </rPh>
    <rPh sb="3" eb="4">
      <t>メイ</t>
    </rPh>
    <phoneticPr fontId="2"/>
  </si>
  <si>
    <t>所在地</t>
    <rPh sb="0" eb="3">
      <t>ショザイチ</t>
    </rPh>
    <phoneticPr fontId="2"/>
  </si>
  <si>
    <t>「市幼保連携型認定こども園の設備及び運営の基準に関する条例」第１９条の要件</t>
    <phoneticPr fontId="2"/>
  </si>
  <si>
    <t>園児に対する食事の提供の責任が当該幼保連携型認定こども園にあり、その管理者が、衛生面、栄養面等業務上必要な注意を果たし得るような体制及び調理業務の受託者との契約内容が確保されていること。</t>
    <phoneticPr fontId="2"/>
  </si>
  <si>
    <t>当該幼保連携型認定こども園又は他の施設、保健所、市等の栄養士により、献立等について栄養の観点からの指導が受けられる体制にある等、栄養士による必要な配慮が行われること。</t>
    <phoneticPr fontId="2"/>
  </si>
  <si>
    <t>調理業務の受託者を、当該幼保連携型認定こども園における給食の趣旨を十分に認識し、衛生面，栄養面等、調理業務を適切に遂行できる能力を有する者とすること。</t>
    <phoneticPr fontId="2"/>
  </si>
  <si>
    <t>園児の年齢及び発達の段階並びに健康状態に応じた食事の提供や、アレルギー、アトピー等への配慮、必要な栄養素量の給与等、園児の食事の内容、回数及び時機に適切に応じることができること。</t>
    <phoneticPr fontId="2"/>
  </si>
  <si>
    <t>食を通じた園児の健全育成を図る観点から、園児の発育及び発達の過程に応じて食に関し配慮すべき事項を定めた食育に関する計画に基づき食事を提供するよう努めること。</t>
    <phoneticPr fontId="2"/>
  </si>
  <si>
    <t>【委託予定事業者】</t>
    <phoneticPr fontId="2"/>
  </si>
  <si>
    <t>４階以上</t>
    <rPh sb="1" eb="2">
      <t>カイ</t>
    </rPh>
    <rPh sb="2" eb="4">
      <t>イジョウ</t>
    </rPh>
    <phoneticPr fontId="2"/>
  </si>
  <si>
    <t>受入可能
人数
(人)</t>
    <rPh sb="0" eb="1">
      <t>ウ</t>
    </rPh>
    <rPh sb="1" eb="2">
      <t>イ</t>
    </rPh>
    <rPh sb="2" eb="4">
      <t>カノウ</t>
    </rPh>
    <rPh sb="5" eb="7">
      <t>ニンズウ</t>
    </rPh>
    <rPh sb="9" eb="10">
      <t>ニン</t>
    </rPh>
    <phoneticPr fontId="2"/>
  </si>
  <si>
    <r>
      <rPr>
        <sz val="8"/>
        <color theme="0"/>
        <rFont val="游ゴシック"/>
        <family val="3"/>
        <charset val="128"/>
        <scheme val="minor"/>
      </rPr>
      <t>ふりがな</t>
    </r>
    <r>
      <rPr>
        <sz val="11"/>
        <color theme="0"/>
        <rFont val="游ゴシック"/>
        <family val="3"/>
        <charset val="128"/>
        <scheme val="minor"/>
      </rPr>
      <t xml:space="preserve">
氏名</t>
    </r>
    <rPh sb="5" eb="7">
      <t>シメイ</t>
    </rPh>
    <phoneticPr fontId="2"/>
  </si>
  <si>
    <t>満3歳児学級編成</t>
    <rPh sb="0" eb="1">
      <t>マン</t>
    </rPh>
    <rPh sb="3" eb="4">
      <t>ジ</t>
    </rPh>
    <rPh sb="4" eb="6">
      <t>ガッキュウ</t>
    </rPh>
    <rPh sb="6" eb="8">
      <t>ヘンセイ</t>
    </rPh>
    <phoneticPr fontId="2"/>
  </si>
  <si>
    <t>※満３歳児を２歳児クラスにそのまま残す場合は、学級編成を要しない。</t>
    <rPh sb="23" eb="27">
      <t>ガッキュウヘンセイ</t>
    </rPh>
    <rPh sb="28" eb="29">
      <t>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</si>
</sst>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 "/>
    <numFmt numFmtId="177" formatCode="\(0.0\)"/>
  </numFmts>
  <fonts count="32"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10.5"/>
      <color theme="1"/>
      <name val="游ゴシック"/>
      <family val="3"/>
      <charset val="128"/>
      <scheme val="minor"/>
    </font>
    <font>
      <sz val="9"/>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b/>
      <sz val="10.5"/>
      <color theme="1"/>
      <name val="游ゴシック"/>
      <family val="3"/>
      <charset val="128"/>
      <scheme val="minor"/>
    </font>
    <font>
      <sz val="6"/>
      <name val="ＭＳ Ｐゴシック"/>
      <family val="3"/>
      <charset val="128"/>
    </font>
    <font>
      <sz val="10"/>
      <name val="ＭＳ ゴシック"/>
      <family val="3"/>
      <charset val="128"/>
    </font>
    <font>
      <sz val="9"/>
      <name val="游ゴシック"/>
      <family val="3"/>
      <charset val="128"/>
      <scheme val="minor"/>
    </font>
    <font>
      <sz val="12"/>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sz val="12"/>
      <name val="ＭＳ ゴシック"/>
      <family val="3"/>
      <charset val="128"/>
    </font>
    <font>
      <sz val="6"/>
      <name val="ＭＳ ゴシック"/>
      <family val="3"/>
      <charset val="128"/>
    </font>
    <font>
      <b/>
      <sz val="10"/>
      <color theme="1"/>
      <name val="游ゴシック"/>
      <family val="3"/>
      <charset val="128"/>
      <scheme val="minor"/>
    </font>
    <font>
      <sz val="10"/>
      <name val="游ゴシック"/>
      <family val="3"/>
      <charset val="128"/>
      <scheme val="minor"/>
    </font>
    <font>
      <b/>
      <sz val="10"/>
      <name val="游ゴシック"/>
      <family val="3"/>
      <charset val="128"/>
      <scheme val="minor"/>
    </font>
    <font>
      <sz val="11"/>
      <name val="ＭＳ Ｐゴシック"/>
      <family val="3"/>
      <charset val="128"/>
    </font>
    <font>
      <u/>
      <sz val="10.5"/>
      <color rgb="FF0070C0"/>
      <name val="游ゴシック"/>
      <family val="3"/>
      <charset val="128"/>
      <scheme val="minor"/>
    </font>
    <font>
      <sz val="10.5"/>
      <color theme="0"/>
      <name val="游ゴシック"/>
      <family val="3"/>
      <charset val="128"/>
      <scheme val="minor"/>
    </font>
    <font>
      <sz val="10"/>
      <color theme="0"/>
      <name val="游ゴシック"/>
      <family val="3"/>
      <charset val="128"/>
      <scheme val="minor"/>
    </font>
    <font>
      <sz val="7"/>
      <color theme="0"/>
      <name val="游ゴシック"/>
      <family val="3"/>
      <charset val="128"/>
      <scheme val="minor"/>
    </font>
    <font>
      <sz val="9"/>
      <color theme="0"/>
      <name val="游ゴシック"/>
      <family val="3"/>
      <charset val="128"/>
      <scheme val="minor"/>
    </font>
    <font>
      <sz val="11"/>
      <color theme="0"/>
      <name val="游ゴシック"/>
      <family val="3"/>
      <charset val="128"/>
      <scheme val="minor"/>
    </font>
    <font>
      <sz val="8"/>
      <color theme="0"/>
      <name val="游ゴシック"/>
      <family val="3"/>
      <charset val="128"/>
      <scheme val="minor"/>
    </font>
    <font>
      <sz val="12"/>
      <color theme="0"/>
      <name val="游ゴシック"/>
      <family val="3"/>
      <charset val="128"/>
      <scheme val="minor"/>
    </font>
  </fonts>
  <fills count="4">
    <fill>
      <patternFill patternType="none"/>
    </fill>
    <fill>
      <patternFill patternType="gray125"/>
    </fill>
    <fill>
      <patternFill patternType="solid">
        <fgColor theme="0" tint="-0.34998626667073579"/>
        <bgColor indexed="64"/>
      </patternFill>
    </fill>
    <fill>
      <patternFill patternType="solid">
        <fgColor rgb="FFFFFF66"/>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auto="1"/>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
      <left/>
      <right/>
      <top/>
      <bottom style="hair">
        <color indexed="64"/>
      </bottom>
      <diagonal/>
    </border>
    <border>
      <left/>
      <right style="thin">
        <color indexed="64"/>
      </right>
      <top/>
      <bottom style="hair">
        <color indexed="64"/>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bottom/>
      <diagonal/>
    </border>
    <border>
      <left style="hair">
        <color indexed="64"/>
      </left>
      <right/>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s>
  <cellStyleXfs count="3">
    <xf numFmtId="0" fontId="0" fillId="0" borderId="0">
      <alignment vertical="center"/>
    </xf>
    <xf numFmtId="0" fontId="18" fillId="0" borderId="0">
      <alignment vertical="center"/>
    </xf>
    <xf numFmtId="0" fontId="23" fillId="0" borderId="0">
      <alignment vertical="center"/>
    </xf>
  </cellStyleXfs>
  <cellXfs count="235">
    <xf numFmtId="0" fontId="0" fillId="0" borderId="0" xfId="0">
      <alignment vertical="center"/>
    </xf>
    <xf numFmtId="0" fontId="9" fillId="0" borderId="0" xfId="0" applyFont="1">
      <alignment vertical="center"/>
    </xf>
    <xf numFmtId="0" fontId="5" fillId="0" borderId="0" xfId="0" applyFont="1" applyAlignment="1">
      <alignment horizontal="center" vertical="center"/>
    </xf>
    <xf numFmtId="0" fontId="0" fillId="0" borderId="1" xfId="0" applyBorder="1" applyAlignment="1">
      <alignment horizontal="center" vertical="center"/>
    </xf>
    <xf numFmtId="0" fontId="17" fillId="0" borderId="1" xfId="0" applyFont="1" applyBorder="1" applyAlignment="1">
      <alignment horizontal="center" vertical="center"/>
    </xf>
    <xf numFmtId="57" fontId="17" fillId="0" borderId="1" xfId="0" applyNumberFormat="1" applyFont="1" applyBorder="1" applyAlignment="1">
      <alignment horizontal="center" vertical="center"/>
    </xf>
    <xf numFmtId="0" fontId="13" fillId="0" borderId="0" xfId="1" applyFont="1">
      <alignment vertical="center"/>
    </xf>
    <xf numFmtId="0" fontId="13" fillId="0" borderId="0" xfId="1" applyFont="1" applyAlignment="1">
      <alignment vertical="top" wrapText="1"/>
    </xf>
    <xf numFmtId="0" fontId="17" fillId="0" borderId="0" xfId="0" applyFont="1" applyAlignment="1">
      <alignment horizontal="center" vertical="center"/>
    </xf>
    <xf numFmtId="0" fontId="17" fillId="0" borderId="0" xfId="0" applyFont="1" applyAlignment="1">
      <alignment horizontal="left" vertical="center"/>
    </xf>
    <xf numFmtId="57" fontId="17" fillId="0" borderId="0" xfId="0" applyNumberFormat="1" applyFont="1" applyAlignment="1">
      <alignment horizontal="center" vertical="center"/>
    </xf>
    <xf numFmtId="0" fontId="16" fillId="0" borderId="0" xfId="0" applyFont="1">
      <alignment vertical="center"/>
    </xf>
    <xf numFmtId="0" fontId="20" fillId="0" borderId="0" xfId="0" applyFont="1" applyAlignment="1">
      <alignment horizontal="left" vertical="center"/>
    </xf>
    <xf numFmtId="0" fontId="21" fillId="0" borderId="0" xfId="1" applyFont="1">
      <alignment vertical="center"/>
    </xf>
    <xf numFmtId="0" fontId="3" fillId="0" borderId="0" xfId="1" applyFont="1">
      <alignment vertical="center"/>
    </xf>
    <xf numFmtId="0" fontId="21" fillId="0" borderId="0" xfId="1" applyFont="1" applyAlignment="1">
      <alignment vertical="top" wrapText="1"/>
    </xf>
    <xf numFmtId="0" fontId="7" fillId="0" borderId="0" xfId="0" applyFont="1">
      <alignment vertical="center"/>
    </xf>
    <xf numFmtId="0" fontId="22" fillId="0" borderId="0" xfId="1" applyFont="1" applyAlignment="1">
      <alignment horizontal="left" vertical="center"/>
    </xf>
    <xf numFmtId="0" fontId="9" fillId="0" borderId="0" xfId="2" applyFont="1">
      <alignment vertical="center"/>
    </xf>
    <xf numFmtId="0" fontId="8" fillId="0" borderId="0" xfId="2" applyFont="1">
      <alignment vertical="center"/>
    </xf>
    <xf numFmtId="0" fontId="15" fillId="0" borderId="0" xfId="2" applyFont="1" applyAlignment="1">
      <alignment horizontal="center" vertical="center"/>
    </xf>
    <xf numFmtId="0" fontId="15" fillId="0" borderId="0" xfId="2" applyFont="1">
      <alignment vertical="center"/>
    </xf>
    <xf numFmtId="0" fontId="8" fillId="0" borderId="0" xfId="2" applyFont="1" applyAlignment="1">
      <alignment horizontal="left" vertical="center"/>
    </xf>
    <xf numFmtId="0" fontId="3" fillId="0" borderId="0" xfId="2" applyFont="1">
      <alignment vertical="center"/>
    </xf>
    <xf numFmtId="0" fontId="7" fillId="0" borderId="22" xfId="2" applyFont="1" applyBorder="1" applyAlignment="1">
      <alignment horizontal="left" vertical="center" wrapText="1"/>
    </xf>
    <xf numFmtId="0" fontId="3" fillId="0" borderId="22" xfId="2" applyFont="1" applyBorder="1" applyAlignment="1">
      <alignment horizontal="left" vertical="center" wrapText="1"/>
    </xf>
    <xf numFmtId="0" fontId="7" fillId="0" borderId="21" xfId="2" quotePrefix="1" applyFont="1" applyBorder="1" applyAlignment="1">
      <alignment horizontal="center" vertical="center"/>
    </xf>
    <xf numFmtId="0" fontId="3" fillId="0" borderId="11" xfId="2" applyFont="1" applyBorder="1" applyAlignment="1">
      <alignment horizontal="center" vertical="center"/>
    </xf>
    <xf numFmtId="0" fontId="28" fillId="2" borderId="1" xfId="0" applyFont="1" applyFill="1" applyBorder="1" applyAlignment="1">
      <alignment horizontal="center" vertical="center"/>
    </xf>
    <xf numFmtId="0" fontId="26" fillId="2" borderId="1" xfId="0" applyFont="1" applyFill="1" applyBorder="1" applyAlignment="1">
      <alignment horizontal="center" vertical="center"/>
    </xf>
    <xf numFmtId="0" fontId="29" fillId="2" borderId="1" xfId="0" applyFont="1" applyFill="1" applyBorder="1" applyAlignment="1">
      <alignment horizontal="center" vertical="center"/>
    </xf>
    <xf numFmtId="0" fontId="29" fillId="2" borderId="1" xfId="2" applyFont="1" applyFill="1" applyBorder="1" applyAlignment="1">
      <alignment horizontal="center" vertical="center"/>
    </xf>
    <xf numFmtId="0" fontId="15" fillId="3" borderId="1" xfId="2" applyFont="1" applyFill="1" applyBorder="1" applyAlignment="1" applyProtection="1">
      <alignment horizontal="center" vertical="center"/>
      <protection locked="0"/>
    </xf>
    <xf numFmtId="0" fontId="15" fillId="3" borderId="7" xfId="2" applyFont="1" applyFill="1" applyBorder="1" applyAlignment="1" applyProtection="1">
      <alignment horizontal="center" vertical="center"/>
      <protection locked="0"/>
    </xf>
    <xf numFmtId="0" fontId="17" fillId="3" borderId="1" xfId="0" applyFont="1" applyFill="1" applyBorder="1" applyAlignment="1" applyProtection="1">
      <alignment horizontal="center" vertical="center"/>
      <protection locked="0"/>
    </xf>
    <xf numFmtId="57" fontId="17" fillId="3" borderId="1" xfId="0" applyNumberFormat="1" applyFont="1" applyFill="1" applyBorder="1" applyAlignment="1" applyProtection="1">
      <alignment horizontal="center" vertical="center"/>
      <protection locked="0"/>
    </xf>
    <xf numFmtId="0" fontId="4" fillId="3" borderId="0" xfId="0" applyFont="1" applyFill="1" applyAlignment="1" applyProtection="1">
      <alignment horizontal="right" vertical="center"/>
      <protection locked="0"/>
    </xf>
    <xf numFmtId="0" fontId="4" fillId="3" borderId="1" xfId="0" applyFont="1" applyFill="1" applyBorder="1" applyAlignment="1" applyProtection="1">
      <alignment horizontal="right" vertical="center"/>
      <protection locked="0"/>
    </xf>
    <xf numFmtId="0" fontId="4" fillId="3" borderId="3" xfId="0" applyFont="1" applyFill="1" applyBorder="1" applyAlignment="1" applyProtection="1">
      <alignment horizontal="right" vertical="center"/>
      <protection locked="0"/>
    </xf>
    <xf numFmtId="0" fontId="4" fillId="3" borderId="1" xfId="0" applyFont="1" applyFill="1" applyBorder="1" applyProtection="1">
      <alignment vertical="center"/>
      <protection locked="0"/>
    </xf>
    <xf numFmtId="0" fontId="4" fillId="3" borderId="40" xfId="0"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5" fillId="3" borderId="1" xfId="0" applyFont="1" applyFill="1" applyBorder="1" applyAlignment="1" applyProtection="1">
      <alignment horizontal="center" vertical="center"/>
      <protection locked="0"/>
    </xf>
    <xf numFmtId="176" fontId="4" fillId="3" borderId="1" xfId="0" applyNumberFormat="1" applyFont="1" applyFill="1" applyBorder="1" applyProtection="1">
      <alignment vertical="center"/>
      <protection locked="0"/>
    </xf>
    <xf numFmtId="0" fontId="3" fillId="3" borderId="1" xfId="0" applyFont="1" applyFill="1" applyBorder="1" applyAlignment="1" applyProtection="1">
      <alignment horizontal="center" vertical="center"/>
      <protection locked="0"/>
    </xf>
    <xf numFmtId="0" fontId="4" fillId="3" borderId="3" xfId="0" applyFont="1" applyFill="1" applyBorder="1" applyProtection="1">
      <alignment vertical="center"/>
      <protection locked="0"/>
    </xf>
    <xf numFmtId="176" fontId="4" fillId="3" borderId="3" xfId="0" applyNumberFormat="1" applyFont="1" applyFill="1" applyBorder="1" applyProtection="1">
      <alignment vertical="center"/>
      <protection locked="0"/>
    </xf>
    <xf numFmtId="0" fontId="4" fillId="3" borderId="26" xfId="0" applyFont="1" applyFill="1" applyBorder="1" applyProtection="1">
      <alignment vertical="center"/>
      <protection locked="0"/>
    </xf>
    <xf numFmtId="176" fontId="4" fillId="3" borderId="26" xfId="0" applyNumberFormat="1" applyFont="1" applyFill="1" applyBorder="1" applyProtection="1">
      <alignment vertical="center"/>
      <protection locked="0"/>
    </xf>
    <xf numFmtId="0" fontId="4" fillId="3" borderId="4" xfId="0" applyFont="1" applyFill="1" applyBorder="1" applyProtection="1">
      <alignment vertical="center"/>
      <protection locked="0"/>
    </xf>
    <xf numFmtId="176" fontId="4" fillId="3" borderId="4" xfId="0" applyNumberFormat="1" applyFont="1" applyFill="1" applyBorder="1" applyProtection="1">
      <alignment vertical="center"/>
      <protection locked="0"/>
    </xf>
    <xf numFmtId="0" fontId="4" fillId="3" borderId="27" xfId="0" applyFont="1" applyFill="1" applyBorder="1" applyProtection="1">
      <alignment vertical="center"/>
      <protection locked="0"/>
    </xf>
    <xf numFmtId="176" fontId="4" fillId="3" borderId="27" xfId="0" applyNumberFormat="1" applyFont="1" applyFill="1" applyBorder="1" applyProtection="1">
      <alignment vertical="center"/>
      <protection locked="0"/>
    </xf>
    <xf numFmtId="0" fontId="4" fillId="0" borderId="0" xfId="0" applyFont="1">
      <alignment vertical="center"/>
    </xf>
    <xf numFmtId="0" fontId="10" fillId="0" borderId="0" xfId="0" applyFont="1">
      <alignment vertical="center"/>
    </xf>
    <xf numFmtId="0" fontId="4" fillId="3" borderId="0" xfId="0" applyFont="1" applyFill="1">
      <alignment vertical="center"/>
    </xf>
    <xf numFmtId="0" fontId="4" fillId="0" borderId="0" xfId="0" applyFont="1" applyAlignment="1">
      <alignment horizontal="right" vertical="center"/>
    </xf>
    <xf numFmtId="0" fontId="25" fillId="2" borderId="1" xfId="0" applyFont="1" applyFill="1" applyBorder="1" applyAlignment="1">
      <alignment horizontal="center" vertical="center"/>
    </xf>
    <xf numFmtId="0" fontId="4" fillId="0" borderId="0" xfId="0" applyFont="1" applyAlignment="1">
      <alignment horizontal="center" vertical="center"/>
    </xf>
    <xf numFmtId="0" fontId="27" fillId="2" borderId="7" xfId="0" applyFont="1" applyFill="1" applyBorder="1" applyAlignment="1">
      <alignment horizontal="center" vertical="center" wrapText="1"/>
    </xf>
    <xf numFmtId="0" fontId="28" fillId="2" borderId="7" xfId="0" applyFont="1" applyFill="1" applyBorder="1" applyAlignment="1">
      <alignment horizontal="center" vertical="center"/>
    </xf>
    <xf numFmtId="0" fontId="28" fillId="2" borderId="6"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6" xfId="0" applyFont="1" applyFill="1" applyBorder="1">
      <alignment vertical="center"/>
    </xf>
    <xf numFmtId="0" fontId="28" fillId="2" borderId="4" xfId="0" applyFont="1" applyFill="1" applyBorder="1" applyAlignment="1">
      <alignment horizontal="center" vertical="center"/>
    </xf>
    <xf numFmtId="0" fontId="4" fillId="0" borderId="33" xfId="0" applyFont="1" applyBorder="1" applyAlignment="1">
      <alignment horizontal="center" vertical="center"/>
    </xf>
    <xf numFmtId="0" fontId="4" fillId="0" borderId="1" xfId="0" applyFont="1" applyBorder="1">
      <alignment vertical="center"/>
    </xf>
    <xf numFmtId="0" fontId="4" fillId="0" borderId="1" xfId="0" applyFont="1" applyBorder="1" applyAlignment="1">
      <alignment horizontal="right" vertical="center"/>
    </xf>
    <xf numFmtId="0" fontId="4" fillId="0" borderId="1" xfId="0" applyFont="1" applyBorder="1" applyAlignment="1">
      <alignment horizontal="center" vertical="center"/>
    </xf>
    <xf numFmtId="2" fontId="4" fillId="0" borderId="1" xfId="0" applyNumberFormat="1" applyFont="1" applyBorder="1">
      <alignment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2" fontId="4" fillId="0" borderId="3" xfId="0" applyNumberFormat="1" applyFont="1" applyBorder="1">
      <alignment vertical="center"/>
    </xf>
    <xf numFmtId="0" fontId="4" fillId="0" borderId="38" xfId="0" applyFont="1" applyBorder="1" applyAlignment="1">
      <alignment horizontal="center" vertical="center"/>
    </xf>
    <xf numFmtId="0" fontId="4" fillId="0" borderId="39" xfId="0" applyFont="1" applyBorder="1" applyAlignment="1">
      <alignment horizontal="right" vertical="center"/>
    </xf>
    <xf numFmtId="0" fontId="4" fillId="0" borderId="39" xfId="0" applyFont="1" applyBorder="1" applyAlignment="1">
      <alignment horizontal="center" vertical="center"/>
    </xf>
    <xf numFmtId="0" fontId="25" fillId="2" borderId="1" xfId="0" applyFont="1" applyFill="1" applyBorder="1">
      <alignment vertical="center"/>
    </xf>
    <xf numFmtId="0" fontId="11" fillId="0" borderId="0" xfId="0" applyFont="1">
      <alignment vertical="center"/>
    </xf>
    <xf numFmtId="0" fontId="8" fillId="0" borderId="0" xfId="0" applyFont="1">
      <alignment vertical="center"/>
    </xf>
    <xf numFmtId="0" fontId="30" fillId="2" borderId="1" xfId="0" applyFont="1" applyFill="1" applyBorder="1" applyAlignment="1">
      <alignment horizontal="center" vertical="center"/>
    </xf>
    <xf numFmtId="177" fontId="4" fillId="0" borderId="3" xfId="0" applyNumberFormat="1" applyFont="1" applyBorder="1">
      <alignment vertical="center"/>
    </xf>
    <xf numFmtId="177" fontId="4" fillId="0" borderId="26" xfId="0" applyNumberFormat="1" applyFont="1" applyBorder="1">
      <alignment vertical="center"/>
    </xf>
    <xf numFmtId="177" fontId="4" fillId="0" borderId="4" xfId="0" applyNumberFormat="1" applyFont="1" applyBorder="1">
      <alignment vertical="center"/>
    </xf>
    <xf numFmtId="0" fontId="6" fillId="0" borderId="0" xfId="0" applyFont="1" applyAlignment="1">
      <alignment vertical="center" wrapText="1"/>
    </xf>
    <xf numFmtId="176" fontId="4" fillId="0" borderId="1" xfId="0" applyNumberFormat="1" applyFont="1" applyBorder="1">
      <alignment vertical="center"/>
    </xf>
    <xf numFmtId="177" fontId="4" fillId="0" borderId="27" xfId="0" applyNumberFormat="1" applyFont="1" applyBorder="1">
      <alignment vertical="center"/>
    </xf>
    <xf numFmtId="0" fontId="4" fillId="0" borderId="40" xfId="0" applyFont="1" applyBorder="1" applyAlignment="1">
      <alignment horizontal="center" vertical="center"/>
    </xf>
    <xf numFmtId="0" fontId="24" fillId="0" borderId="0" xfId="0" applyFont="1">
      <alignment vertical="center"/>
    </xf>
    <xf numFmtId="0" fontId="28" fillId="2" borderId="1" xfId="0" applyFont="1" applyFill="1" applyBorder="1" applyAlignment="1">
      <alignment horizontal="center" vertical="center"/>
    </xf>
    <xf numFmtId="0" fontId="30" fillId="2" borderId="1" xfId="0" applyFont="1" applyFill="1" applyBorder="1" applyAlignment="1">
      <alignment horizontal="center" vertical="center" wrapText="1"/>
    </xf>
    <xf numFmtId="0" fontId="30" fillId="2" borderId="1" xfId="0" applyFont="1" applyFill="1" applyBorder="1" applyAlignment="1">
      <alignment horizontal="center" vertical="center"/>
    </xf>
    <xf numFmtId="0" fontId="28" fillId="2" borderId="3" xfId="0" applyFont="1" applyFill="1" applyBorder="1" applyAlignment="1">
      <alignment horizontal="center" vertical="center" wrapText="1"/>
    </xf>
    <xf numFmtId="0" fontId="28" fillId="2" borderId="4" xfId="0" applyFont="1" applyFill="1" applyBorder="1" applyAlignment="1">
      <alignment horizontal="center" vertical="center"/>
    </xf>
    <xf numFmtId="0" fontId="30" fillId="2" borderId="3"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4" fillId="0" borderId="1" xfId="0" applyFont="1" applyBorder="1">
      <alignment vertical="center"/>
    </xf>
    <xf numFmtId="0" fontId="25" fillId="2" borderId="1" xfId="0" applyFont="1" applyFill="1" applyBorder="1" applyAlignment="1">
      <alignment horizontal="center" vertical="center"/>
    </xf>
    <xf numFmtId="0" fontId="4" fillId="0" borderId="1" xfId="0" applyFont="1" applyBorder="1" applyAlignment="1">
      <alignment horizontal="left" vertical="center"/>
    </xf>
    <xf numFmtId="0" fontId="4" fillId="3" borderId="21" xfId="0" applyFont="1" applyFill="1" applyBorder="1" applyAlignment="1" applyProtection="1">
      <alignment horizontal="center" vertical="center"/>
      <protection locked="0"/>
    </xf>
    <xf numFmtId="0" fontId="4" fillId="3" borderId="22" xfId="0" applyFont="1" applyFill="1" applyBorder="1" applyAlignment="1" applyProtection="1">
      <alignment horizontal="center" vertical="center"/>
      <protection locked="0"/>
    </xf>
    <xf numFmtId="0" fontId="4" fillId="3" borderId="20" xfId="0" applyFont="1" applyFill="1" applyBorder="1" applyAlignment="1" applyProtection="1">
      <alignment horizontal="center" vertical="center"/>
      <protection locked="0"/>
    </xf>
    <xf numFmtId="0" fontId="4" fillId="3" borderId="23" xfId="0" applyFont="1" applyFill="1" applyBorder="1" applyAlignment="1" applyProtection="1">
      <alignment horizontal="center" vertical="center"/>
      <protection locked="0"/>
    </xf>
    <xf numFmtId="0" fontId="4" fillId="3" borderId="18" xfId="0" applyFont="1" applyFill="1" applyBorder="1" applyAlignment="1" applyProtection="1">
      <alignment horizontal="center" vertical="center"/>
      <protection locked="0"/>
    </xf>
    <xf numFmtId="0" fontId="4" fillId="3" borderId="19"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43" xfId="0" applyFont="1" applyFill="1" applyBorder="1" applyAlignment="1" applyProtection="1">
      <alignment horizontal="center" vertical="center"/>
      <protection locked="0"/>
    </xf>
    <xf numFmtId="0" fontId="4" fillId="3" borderId="44" xfId="0" applyFont="1" applyFill="1" applyBorder="1" applyAlignment="1" applyProtection="1">
      <alignment horizontal="center" vertical="center"/>
      <protection locked="0"/>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28" fillId="2" borderId="12" xfId="0" applyFont="1" applyFill="1" applyBorder="1" applyAlignment="1">
      <alignment horizontal="center" vertical="center"/>
    </xf>
    <xf numFmtId="0" fontId="28" fillId="2" borderId="13" xfId="0" applyFont="1" applyFill="1" applyBorder="1" applyAlignment="1">
      <alignment horizontal="center" vertical="center"/>
    </xf>
    <xf numFmtId="0" fontId="29" fillId="2" borderId="3" xfId="0" applyFont="1" applyFill="1" applyBorder="1" applyAlignment="1">
      <alignment horizontal="center" vertical="center"/>
    </xf>
    <xf numFmtId="0" fontId="29" fillId="2" borderId="4" xfId="0" applyFont="1" applyFill="1" applyBorder="1" applyAlignment="1">
      <alignment horizontal="center" vertical="center"/>
    </xf>
    <xf numFmtId="0" fontId="4" fillId="0" borderId="2" xfId="0" applyFont="1" applyBorder="1" applyAlignment="1">
      <alignment horizontal="center" vertical="center"/>
    </xf>
    <xf numFmtId="0" fontId="4" fillId="3" borderId="3" xfId="0" applyFont="1" applyFill="1" applyBorder="1" applyAlignment="1" applyProtection="1">
      <alignment horizontal="right" vertical="center"/>
      <protection locked="0"/>
    </xf>
    <xf numFmtId="0" fontId="4" fillId="3" borderId="4" xfId="0" applyFont="1" applyFill="1" applyBorder="1" applyAlignment="1" applyProtection="1">
      <alignment horizontal="right" vertical="center"/>
      <protection locked="0"/>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3" xfId="0" applyFont="1" applyBorder="1" applyAlignment="1">
      <alignment horizontal="right" vertical="center"/>
    </xf>
    <xf numFmtId="0" fontId="4" fillId="0" borderId="4" xfId="0" applyFont="1" applyBorder="1" applyAlignment="1">
      <alignment horizontal="right" vertical="center"/>
    </xf>
    <xf numFmtId="0" fontId="26" fillId="2" borderId="30" xfId="0" applyFont="1" applyFill="1" applyBorder="1" applyAlignment="1">
      <alignment horizontal="center" vertical="center"/>
    </xf>
    <xf numFmtId="0" fontId="26" fillId="2" borderId="24" xfId="0" applyFont="1" applyFill="1" applyBorder="1" applyAlignment="1">
      <alignment horizontal="center" vertical="center"/>
    </xf>
    <xf numFmtId="0" fontId="26" fillId="2" borderId="25" xfId="0" applyFont="1" applyFill="1" applyBorder="1" applyAlignment="1">
      <alignment horizontal="center" vertical="center"/>
    </xf>
    <xf numFmtId="0" fontId="25" fillId="2" borderId="32" xfId="0" applyFont="1" applyFill="1" applyBorder="1" applyAlignment="1">
      <alignment horizontal="center" vertical="center"/>
    </xf>
    <xf numFmtId="0" fontId="25" fillId="2" borderId="29" xfId="0" applyFont="1" applyFill="1" applyBorder="1" applyAlignment="1">
      <alignment horizontal="center" vertical="center"/>
    </xf>
    <xf numFmtId="0" fontId="29" fillId="2" borderId="34" xfId="0" applyFont="1" applyFill="1" applyBorder="1" applyAlignment="1">
      <alignment horizontal="center" vertical="center"/>
    </xf>
    <xf numFmtId="0" fontId="29" fillId="2" borderId="35" xfId="0" applyFont="1" applyFill="1" applyBorder="1" applyAlignment="1">
      <alignment horizontal="center" vertical="center"/>
    </xf>
    <xf numFmtId="0" fontId="25" fillId="2" borderId="1" xfId="0" applyFont="1" applyFill="1" applyBorder="1" applyAlignment="1">
      <alignment horizontal="center" vertical="center" wrapText="1"/>
    </xf>
    <xf numFmtId="0" fontId="25" fillId="2" borderId="20" xfId="0" applyFont="1" applyFill="1" applyBorder="1" applyAlignment="1">
      <alignment horizontal="center" vertical="center" wrapText="1"/>
    </xf>
    <xf numFmtId="0" fontId="25" fillId="2" borderId="20" xfId="0" applyFont="1" applyFill="1" applyBorder="1" applyAlignment="1">
      <alignment horizontal="center" vertical="center"/>
    </xf>
    <xf numFmtId="0" fontId="25" fillId="2" borderId="28" xfId="0" applyFont="1" applyFill="1" applyBorder="1" applyAlignment="1">
      <alignment horizontal="center" vertical="center"/>
    </xf>
    <xf numFmtId="0" fontId="25" fillId="2" borderId="33" xfId="0" applyFont="1" applyFill="1" applyBorder="1" applyAlignment="1">
      <alignment horizontal="center" vertical="center"/>
    </xf>
    <xf numFmtId="0" fontId="25" fillId="2" borderId="30" xfId="0" applyFont="1" applyFill="1" applyBorder="1" applyAlignment="1">
      <alignment horizontal="center" vertical="center"/>
    </xf>
    <xf numFmtId="0" fontId="25" fillId="2" borderId="24" xfId="0" applyFont="1" applyFill="1" applyBorder="1" applyAlignment="1">
      <alignment horizontal="center" vertical="center"/>
    </xf>
    <xf numFmtId="0" fontId="25" fillId="2" borderId="31" xfId="0" applyFont="1" applyFill="1" applyBorder="1" applyAlignment="1">
      <alignment horizontal="center" vertical="center"/>
    </xf>
    <xf numFmtId="0" fontId="25" fillId="2" borderId="4" xfId="0" applyFont="1" applyFill="1" applyBorder="1" applyAlignment="1">
      <alignment horizontal="center" vertical="center"/>
    </xf>
    <xf numFmtId="0" fontId="4" fillId="3" borderId="5" xfId="0" applyFont="1" applyFill="1" applyBorder="1" applyAlignment="1" applyProtection="1">
      <alignment horizontal="right" vertical="center"/>
      <protection locked="0"/>
    </xf>
    <xf numFmtId="0" fontId="4" fillId="0" borderId="17" xfId="0" applyFont="1" applyBorder="1" applyAlignment="1">
      <alignment horizontal="center" vertical="center"/>
    </xf>
    <xf numFmtId="0" fontId="28" fillId="2" borderId="21" xfId="0" applyFont="1" applyFill="1" applyBorder="1" applyAlignment="1">
      <alignment horizontal="center" vertical="center"/>
    </xf>
    <xf numFmtId="0" fontId="28" fillId="2" borderId="20" xfId="0" applyFont="1" applyFill="1" applyBorder="1" applyAlignment="1">
      <alignment horizontal="center" vertical="center"/>
    </xf>
    <xf numFmtId="0" fontId="24" fillId="0" borderId="0" xfId="0" applyFont="1" applyAlignment="1">
      <alignment horizontal="left" vertical="center"/>
    </xf>
    <xf numFmtId="0" fontId="24" fillId="0" borderId="46" xfId="0" applyFont="1" applyBorder="1" applyAlignment="1">
      <alignment horizontal="left" vertical="center"/>
    </xf>
    <xf numFmtId="0" fontId="24" fillId="0" borderId="15" xfId="0" applyFont="1" applyBorder="1" applyAlignment="1">
      <alignment horizontal="center" vertical="center"/>
    </xf>
    <xf numFmtId="0" fontId="26" fillId="2" borderId="1" xfId="0" applyFont="1" applyFill="1" applyBorder="1" applyAlignment="1">
      <alignment horizontal="center" vertical="center"/>
    </xf>
    <xf numFmtId="0" fontId="25" fillId="2" borderId="41" xfId="0" applyFont="1" applyFill="1" applyBorder="1" applyAlignment="1">
      <alignment horizontal="center" vertical="center"/>
    </xf>
    <xf numFmtId="0" fontId="25" fillId="2" borderId="42" xfId="0" applyFont="1" applyFill="1" applyBorder="1" applyAlignment="1">
      <alignment horizontal="center" vertical="center"/>
    </xf>
    <xf numFmtId="0" fontId="17" fillId="3" borderId="1" xfId="0" applyFont="1" applyFill="1" applyBorder="1" applyAlignment="1" applyProtection="1">
      <alignment horizontal="center" vertical="center"/>
      <protection locked="0"/>
    </xf>
    <xf numFmtId="0" fontId="26" fillId="2" borderId="1" xfId="0" applyFont="1" applyFill="1" applyBorder="1" applyAlignment="1">
      <alignment horizontal="center" vertical="center" wrapText="1"/>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horizontal="center" vertical="center" wrapText="1"/>
      <protection locked="0"/>
    </xf>
    <xf numFmtId="57" fontId="0" fillId="3" borderId="1" xfId="0" applyNumberFormat="1" applyFill="1" applyBorder="1" applyAlignment="1" applyProtection="1">
      <alignment horizontal="center" vertical="center"/>
      <protection locked="0"/>
    </xf>
    <xf numFmtId="0" fontId="29" fillId="2" borderId="1" xfId="0" applyFont="1" applyFill="1" applyBorder="1" applyAlignment="1">
      <alignment horizontal="center" vertical="center" wrapText="1"/>
    </xf>
    <xf numFmtId="0" fontId="29" fillId="2" borderId="1" xfId="0" applyFont="1" applyFill="1" applyBorder="1" applyAlignment="1">
      <alignment horizontal="center" vertical="center"/>
    </xf>
    <xf numFmtId="0" fontId="17" fillId="3" borderId="1" xfId="0" applyFont="1" applyFill="1" applyBorder="1" applyAlignment="1" applyProtection="1">
      <alignment horizontal="left" vertical="center"/>
      <protection locked="0"/>
    </xf>
    <xf numFmtId="0" fontId="0" fillId="0" borderId="15" xfId="0" applyBorder="1" applyAlignment="1">
      <alignment horizontal="left" vertical="top" wrapText="1"/>
    </xf>
    <xf numFmtId="0" fontId="0" fillId="0" borderId="0" xfId="0" applyAlignment="1">
      <alignment horizontal="left" vertical="top" wrapText="1"/>
    </xf>
    <xf numFmtId="0" fontId="28" fillId="2" borderId="1" xfId="0" applyFont="1" applyFill="1" applyBorder="1" applyAlignment="1">
      <alignment horizontal="center" vertical="center" textRotation="255"/>
    </xf>
    <xf numFmtId="0" fontId="14" fillId="0" borderId="21" xfId="1" applyFont="1" applyBorder="1" applyAlignment="1">
      <alignment horizontal="center" vertical="center" wrapText="1"/>
    </xf>
    <xf numFmtId="0" fontId="14" fillId="0" borderId="20" xfId="1" applyFont="1" applyBorder="1" applyAlignment="1">
      <alignment horizontal="center" vertical="center" wrapText="1"/>
    </xf>
    <xf numFmtId="0" fontId="17" fillId="0" borderId="1" xfId="0" applyFont="1" applyBorder="1" applyAlignment="1">
      <alignment horizontal="center" vertical="center"/>
    </xf>
    <xf numFmtId="0" fontId="17" fillId="0" borderId="21" xfId="0" applyFont="1" applyBorder="1" applyAlignment="1">
      <alignment horizontal="center" vertical="center"/>
    </xf>
    <xf numFmtId="0" fontId="17" fillId="0" borderId="22" xfId="0" applyFont="1" applyBorder="1" applyAlignment="1">
      <alignment horizontal="center" vertical="center"/>
    </xf>
    <xf numFmtId="0" fontId="17" fillId="0" borderId="20" xfId="0" applyFont="1" applyBorder="1" applyAlignment="1">
      <alignment horizontal="center" vertical="center"/>
    </xf>
    <xf numFmtId="0" fontId="15" fillId="0" borderId="5" xfId="2" quotePrefix="1" applyFont="1" applyBorder="1" applyAlignment="1">
      <alignment horizontal="center" vertical="center"/>
    </xf>
    <xf numFmtId="0" fontId="15" fillId="0" borderId="4" xfId="2" quotePrefix="1" applyFont="1" applyBorder="1" applyAlignment="1">
      <alignment horizontal="center" vertical="center"/>
    </xf>
    <xf numFmtId="0" fontId="3" fillId="0" borderId="49" xfId="2" applyFont="1" applyBorder="1" applyAlignment="1">
      <alignment horizontal="left" vertical="top"/>
    </xf>
    <xf numFmtId="0" fontId="3" fillId="0" borderId="50" xfId="2" applyFont="1" applyBorder="1" applyAlignment="1">
      <alignment horizontal="left" vertical="top"/>
    </xf>
    <xf numFmtId="0" fontId="3" fillId="0" borderId="51" xfId="2" applyFont="1" applyBorder="1" applyAlignment="1">
      <alignment horizontal="left" vertical="top"/>
    </xf>
    <xf numFmtId="0" fontId="3" fillId="0" borderId="52" xfId="2" applyFont="1" applyBorder="1" applyAlignment="1">
      <alignment horizontal="left" vertical="top"/>
    </xf>
    <xf numFmtId="0" fontId="3" fillId="0" borderId="18" xfId="2" applyFont="1" applyBorder="1" applyAlignment="1">
      <alignment horizontal="left" vertical="center"/>
    </xf>
    <xf numFmtId="0" fontId="3" fillId="0" borderId="19" xfId="2" applyFont="1" applyBorder="1" applyAlignment="1">
      <alignment horizontal="left" vertical="center"/>
    </xf>
    <xf numFmtId="0" fontId="3" fillId="0" borderId="0" xfId="2" applyFont="1" applyAlignment="1">
      <alignment horizontal="left" vertical="center"/>
    </xf>
    <xf numFmtId="0" fontId="3" fillId="0" borderId="46" xfId="2" applyFont="1" applyBorder="1" applyAlignment="1">
      <alignment horizontal="left" vertical="center"/>
    </xf>
    <xf numFmtId="0" fontId="3" fillId="0" borderId="0" xfId="2" applyFont="1" applyAlignment="1">
      <alignment horizontal="left" vertical="center" wrapText="1"/>
    </xf>
    <xf numFmtId="0" fontId="3" fillId="0" borderId="43" xfId="2" applyFont="1" applyBorder="1" applyAlignment="1">
      <alignment horizontal="left" vertical="center" wrapText="1"/>
    </xf>
    <xf numFmtId="0" fontId="3" fillId="0" borderId="44" xfId="2" applyFont="1" applyBorder="1" applyAlignment="1">
      <alignment horizontal="left" vertical="center" wrapText="1"/>
    </xf>
    <xf numFmtId="0" fontId="3" fillId="0" borderId="53" xfId="2" applyFont="1" applyBorder="1" applyAlignment="1">
      <alignment horizontal="left" vertical="center" wrapText="1"/>
    </xf>
    <xf numFmtId="0" fontId="3" fillId="0" borderId="54" xfId="2" applyFont="1" applyBorder="1" applyAlignment="1">
      <alignment horizontal="left" vertical="center" wrapText="1"/>
    </xf>
    <xf numFmtId="0" fontId="3" fillId="0" borderId="56" xfId="2" applyFont="1" applyBorder="1" applyAlignment="1">
      <alignment horizontal="left" vertical="center" wrapText="1"/>
    </xf>
    <xf numFmtId="0" fontId="3" fillId="0" borderId="57" xfId="2" applyFont="1" applyBorder="1" applyAlignment="1">
      <alignment horizontal="left" vertical="center" wrapText="1"/>
    </xf>
    <xf numFmtId="0" fontId="15" fillId="0" borderId="14" xfId="2" quotePrefix="1" applyFont="1" applyBorder="1" applyAlignment="1">
      <alignment horizontal="center" vertical="center"/>
    </xf>
    <xf numFmtId="0" fontId="15" fillId="0" borderId="45" xfId="2" quotePrefix="1" applyFont="1" applyBorder="1" applyAlignment="1">
      <alignment horizontal="center" vertical="center"/>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3" fillId="0" borderId="47" xfId="2" applyFont="1" applyBorder="1" applyAlignment="1">
      <alignment horizontal="left" vertical="center"/>
    </xf>
    <xf numFmtId="0" fontId="3" fillId="0" borderId="48" xfId="2" applyFont="1" applyBorder="1" applyAlignment="1">
      <alignment horizontal="left" vertical="center"/>
    </xf>
    <xf numFmtId="0" fontId="3" fillId="0" borderId="15" xfId="2" applyFont="1" applyBorder="1" applyAlignment="1">
      <alignment horizontal="left" vertical="center"/>
    </xf>
    <xf numFmtId="0" fontId="3" fillId="0" borderId="16" xfId="2" applyFont="1" applyBorder="1" applyAlignment="1">
      <alignment horizontal="left" vertical="center"/>
    </xf>
    <xf numFmtId="0" fontId="15" fillId="3" borderId="1" xfId="2" applyFont="1" applyFill="1" applyBorder="1" applyAlignment="1" applyProtection="1">
      <alignment horizontal="center" vertical="center"/>
      <protection locked="0"/>
    </xf>
    <xf numFmtId="0" fontId="15" fillId="3" borderId="7" xfId="2" applyFont="1" applyFill="1" applyBorder="1" applyAlignment="1" applyProtection="1">
      <alignment horizontal="center" vertical="center"/>
      <protection locked="0"/>
    </xf>
    <xf numFmtId="0" fontId="15" fillId="3" borderId="4" xfId="2" applyFont="1" applyFill="1" applyBorder="1" applyAlignment="1" applyProtection="1">
      <alignment horizontal="center" vertical="center"/>
      <protection locked="0"/>
    </xf>
    <xf numFmtId="0" fontId="3" fillId="0" borderId="20" xfId="2" applyFont="1" applyBorder="1" applyAlignment="1">
      <alignment horizontal="left" vertical="center"/>
    </xf>
    <xf numFmtId="0" fontId="3" fillId="0" borderId="1" xfId="2" applyFont="1" applyBorder="1" applyAlignment="1">
      <alignment horizontal="left" vertical="center"/>
    </xf>
    <xf numFmtId="0" fontId="3" fillId="0" borderId="55" xfId="2" applyFont="1" applyBorder="1" applyAlignment="1">
      <alignment horizontal="left" vertical="center" wrapText="1"/>
    </xf>
    <xf numFmtId="0" fontId="3" fillId="0" borderId="13" xfId="2" applyFont="1" applyBorder="1" applyAlignment="1">
      <alignment horizontal="left" vertical="center" wrapText="1"/>
    </xf>
    <xf numFmtId="0" fontId="3" fillId="0" borderId="58" xfId="2" applyFont="1" applyBorder="1" applyAlignment="1">
      <alignment horizontal="center" vertical="center"/>
    </xf>
    <xf numFmtId="0" fontId="3" fillId="0" borderId="12" xfId="2" applyFont="1" applyBorder="1" applyAlignment="1">
      <alignment horizontal="center" vertical="center"/>
    </xf>
    <xf numFmtId="0" fontId="3" fillId="0" borderId="43" xfId="2" applyFont="1" applyBorder="1" applyAlignment="1">
      <alignment horizontal="left" vertical="center"/>
    </xf>
    <xf numFmtId="0" fontId="3" fillId="0" borderId="44" xfId="2" applyFont="1" applyBorder="1" applyAlignment="1">
      <alignment horizontal="left" vertical="center"/>
    </xf>
    <xf numFmtId="0" fontId="3" fillId="0" borderId="14" xfId="2" applyFont="1" applyBorder="1" applyAlignment="1">
      <alignment horizontal="left" vertical="top"/>
    </xf>
    <xf numFmtId="0" fontId="3" fillId="0" borderId="45" xfId="2" applyFont="1" applyBorder="1" applyAlignment="1">
      <alignment horizontal="left" vertical="top"/>
    </xf>
    <xf numFmtId="0" fontId="3" fillId="0" borderId="23" xfId="2" applyFont="1" applyBorder="1" applyAlignment="1">
      <alignment horizontal="left" vertical="top"/>
    </xf>
    <xf numFmtId="0" fontId="15" fillId="3" borderId="3" xfId="2" applyFont="1" applyFill="1" applyBorder="1" applyAlignment="1" applyProtection="1">
      <alignment horizontal="center" vertical="center"/>
      <protection locked="0"/>
    </xf>
    <xf numFmtId="0" fontId="15" fillId="3" borderId="5" xfId="2" applyFont="1" applyFill="1" applyBorder="1" applyAlignment="1" applyProtection="1">
      <alignment horizontal="center" vertical="center"/>
      <protection locked="0"/>
    </xf>
    <xf numFmtId="0" fontId="3" fillId="0" borderId="15" xfId="2" applyFont="1" applyBorder="1" applyAlignment="1">
      <alignment horizontal="left" vertical="center" wrapText="1"/>
    </xf>
    <xf numFmtId="0" fontId="3" fillId="0" borderId="16" xfId="2" applyFont="1" applyBorder="1" applyAlignment="1">
      <alignment horizontal="left" vertical="center" wrapText="1"/>
    </xf>
    <xf numFmtId="0" fontId="3" fillId="0" borderId="18" xfId="2" applyFont="1" applyBorder="1" applyAlignment="1">
      <alignment horizontal="left" vertical="center" wrapText="1"/>
    </xf>
    <xf numFmtId="0" fontId="3" fillId="0" borderId="19" xfId="2" applyFont="1" applyBorder="1" applyAlignment="1">
      <alignment horizontal="left" vertical="center" wrapText="1"/>
    </xf>
    <xf numFmtId="0" fontId="15" fillId="0" borderId="23" xfId="2" applyFont="1" applyBorder="1" applyAlignment="1">
      <alignment horizontal="center" vertical="center"/>
    </xf>
    <xf numFmtId="0" fontId="3" fillId="0" borderId="0" xfId="2" applyFont="1">
      <alignment vertical="center"/>
    </xf>
    <xf numFmtId="0" fontId="3" fillId="0" borderId="46" xfId="2" applyFont="1" applyBorder="1">
      <alignment vertical="center"/>
    </xf>
    <xf numFmtId="0" fontId="3" fillId="0" borderId="18" xfId="2" applyFont="1" applyBorder="1">
      <alignment vertical="center"/>
    </xf>
    <xf numFmtId="0" fontId="3" fillId="0" borderId="19" xfId="2" applyFont="1" applyBorder="1">
      <alignment vertical="center"/>
    </xf>
    <xf numFmtId="0" fontId="3" fillId="0" borderId="22" xfId="2" applyFont="1" applyBorder="1" applyAlignment="1">
      <alignment horizontal="left" vertical="center"/>
    </xf>
    <xf numFmtId="0" fontId="3" fillId="0" borderId="1" xfId="2" applyFont="1" applyBorder="1" applyAlignment="1">
      <alignment horizontal="left" vertical="center" wrapText="1"/>
    </xf>
    <xf numFmtId="0" fontId="7" fillId="0" borderId="1" xfId="2" applyFont="1" applyBorder="1" applyAlignment="1">
      <alignment horizontal="left" vertical="center" wrapText="1"/>
    </xf>
    <xf numFmtId="0" fontId="3" fillId="0" borderId="1" xfId="2" applyFont="1" applyBorder="1" applyAlignment="1">
      <alignment horizontal="center" vertical="center"/>
    </xf>
    <xf numFmtId="0" fontId="7" fillId="0" borderId="45" xfId="2" quotePrefix="1" applyFont="1" applyBorder="1" applyAlignment="1">
      <alignment horizontal="center" vertical="center"/>
    </xf>
    <xf numFmtId="0" fontId="29" fillId="2" borderId="1" xfId="2" applyFont="1" applyFill="1" applyBorder="1" applyAlignment="1">
      <alignment horizontal="center" vertical="center"/>
    </xf>
    <xf numFmtId="0" fontId="29" fillId="2" borderId="21" xfId="2" applyFont="1" applyFill="1" applyBorder="1" applyAlignment="1">
      <alignment horizontal="center" vertical="center"/>
    </xf>
    <xf numFmtId="0" fontId="7" fillId="3" borderId="7" xfId="0"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protection locked="0"/>
    </xf>
    <xf numFmtId="0" fontId="7" fillId="0" borderId="1" xfId="2" quotePrefix="1" applyFont="1" applyBorder="1" applyAlignment="1">
      <alignment horizontal="center" vertical="center"/>
    </xf>
    <xf numFmtId="0" fontId="29" fillId="2" borderId="7" xfId="0" applyFont="1" applyFill="1" applyBorder="1" applyAlignment="1">
      <alignment horizontal="center" vertical="center"/>
    </xf>
    <xf numFmtId="0" fontId="7" fillId="0" borderId="1" xfId="0" applyFont="1" applyBorder="1" applyAlignment="1">
      <alignment horizontal="left" vertical="center" wrapText="1"/>
    </xf>
    <xf numFmtId="0" fontId="7" fillId="3" borderId="1" xfId="0" applyFont="1" applyFill="1" applyBorder="1" applyAlignment="1" applyProtection="1">
      <alignment horizontal="center" vertical="center"/>
      <protection locked="0"/>
    </xf>
    <xf numFmtId="0" fontId="31" fillId="2" borderId="1" xfId="0" applyFont="1" applyFill="1" applyBorder="1" applyAlignment="1">
      <alignment horizontal="center" vertical="center"/>
    </xf>
    <xf numFmtId="0" fontId="25" fillId="2" borderId="3" xfId="0" applyFont="1" applyFill="1" applyBorder="1" applyAlignment="1">
      <alignment horizontal="center" vertical="center"/>
    </xf>
    <xf numFmtId="0" fontId="5" fillId="0" borderId="0" xfId="0" applyFont="1">
      <alignment vertical="center"/>
    </xf>
  </cellXfs>
  <cellStyles count="3">
    <cellStyle name="標準" xfId="0" builtinId="0"/>
    <cellStyle name="標準 2" xfId="1" xr:uid="{93BF708E-2FC3-4F30-8D73-DE44D0730F64}"/>
    <cellStyle name="標準 3" xfId="2" xr:uid="{FC44233C-81DD-4578-A6A0-8F9FA1163DE0}"/>
  </cellStyles>
  <dxfs count="72">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691F1-FA18-498D-93EB-D2A67A7E5703}">
  <sheetPr>
    <pageSetUpPr fitToPage="1"/>
  </sheetPr>
  <dimension ref="B1:Q49"/>
  <sheetViews>
    <sheetView tabSelected="1" view="pageBreakPreview" zoomScaleNormal="100" zoomScaleSheetLayoutView="100" workbookViewId="0">
      <selection activeCell="G16" sqref="G16"/>
    </sheetView>
  </sheetViews>
  <sheetFormatPr defaultColWidth="7.5625" defaultRowHeight="22.05" customHeight="1" x14ac:dyDescent="0.7"/>
  <cols>
    <col min="1" max="16384" width="7.5625" style="53"/>
  </cols>
  <sheetData>
    <row r="1" spans="2:17" ht="22.05" customHeight="1" x14ac:dyDescent="0.7">
      <c r="B1" s="54" t="s">
        <v>69</v>
      </c>
      <c r="P1" s="55"/>
      <c r="Q1" s="36" t="s">
        <v>1</v>
      </c>
    </row>
    <row r="2" spans="2:17" ht="12" customHeight="1" x14ac:dyDescent="0.7">
      <c r="Q2" s="56"/>
    </row>
    <row r="3" spans="2:17" ht="21.4" customHeight="1" x14ac:dyDescent="0.7">
      <c r="B3" s="133" t="s">
        <v>4</v>
      </c>
      <c r="C3" s="101"/>
      <c r="D3" s="109"/>
      <c r="E3" s="110"/>
      <c r="F3" s="110"/>
      <c r="G3" s="110"/>
      <c r="H3" s="110"/>
      <c r="I3" s="111"/>
      <c r="J3" s="134" t="s">
        <v>3</v>
      </c>
      <c r="K3" s="101"/>
      <c r="L3" s="109"/>
      <c r="M3" s="110"/>
      <c r="N3" s="110"/>
      <c r="O3" s="110"/>
      <c r="P3" s="110"/>
      <c r="Q3" s="111"/>
    </row>
    <row r="4" spans="2:17" ht="22.05" customHeight="1" x14ac:dyDescent="0.7">
      <c r="B4" s="101"/>
      <c r="C4" s="101"/>
      <c r="D4" s="106"/>
      <c r="E4" s="107"/>
      <c r="F4" s="107"/>
      <c r="G4" s="107"/>
      <c r="H4" s="107"/>
      <c r="I4" s="108"/>
      <c r="J4" s="135"/>
      <c r="K4" s="101"/>
      <c r="L4" s="106"/>
      <c r="M4" s="107"/>
      <c r="N4" s="107"/>
      <c r="O4" s="107"/>
      <c r="P4" s="107"/>
      <c r="Q4" s="108"/>
    </row>
    <row r="5" spans="2:17" ht="22.05" customHeight="1" x14ac:dyDescent="0.7">
      <c r="B5" s="141" t="s">
        <v>2</v>
      </c>
      <c r="C5" s="141"/>
      <c r="D5" s="103"/>
      <c r="E5" s="104"/>
      <c r="F5" s="104"/>
      <c r="G5" s="104"/>
      <c r="H5" s="104"/>
      <c r="I5" s="105"/>
      <c r="J5" s="135" t="s">
        <v>0</v>
      </c>
      <c r="K5" s="101"/>
      <c r="L5" s="103"/>
      <c r="M5" s="104"/>
      <c r="N5" s="104"/>
      <c r="O5" s="104"/>
      <c r="P5" s="104"/>
      <c r="Q5" s="105"/>
    </row>
    <row r="7" spans="2:17" ht="22.05" customHeight="1" x14ac:dyDescent="0.7">
      <c r="B7" s="1" t="s">
        <v>5</v>
      </c>
    </row>
    <row r="8" spans="2:17" ht="22.05" customHeight="1" thickBot="1" x14ac:dyDescent="0.75">
      <c r="B8" s="233" t="s">
        <v>203</v>
      </c>
      <c r="C8" s="233"/>
      <c r="D8" s="37"/>
      <c r="E8" s="234" t="s">
        <v>204</v>
      </c>
    </row>
    <row r="9" spans="2:17" ht="22.05" customHeight="1" x14ac:dyDescent="0.7">
      <c r="B9" s="136" t="s">
        <v>13</v>
      </c>
      <c r="C9" s="130"/>
      <c r="D9" s="130"/>
      <c r="E9" s="130"/>
      <c r="F9" s="138" t="s">
        <v>19</v>
      </c>
      <c r="G9" s="139"/>
      <c r="H9" s="140"/>
      <c r="I9" s="129" t="s">
        <v>23</v>
      </c>
      <c r="J9" s="129"/>
      <c r="K9" s="130"/>
      <c r="L9" s="129" t="s">
        <v>24</v>
      </c>
      <c r="M9" s="129"/>
      <c r="N9" s="130"/>
      <c r="O9" s="126" t="s">
        <v>28</v>
      </c>
      <c r="P9" s="127"/>
      <c r="Q9" s="128"/>
    </row>
    <row r="10" spans="2:17" ht="22.05" customHeight="1" x14ac:dyDescent="0.7">
      <c r="B10" s="137" t="s">
        <v>18</v>
      </c>
      <c r="C10" s="59" t="s">
        <v>16</v>
      </c>
      <c r="D10" s="59" t="s">
        <v>17</v>
      </c>
      <c r="E10" s="60" t="s">
        <v>14</v>
      </c>
      <c r="F10" s="61"/>
      <c r="G10" s="62" t="s">
        <v>21</v>
      </c>
      <c r="H10" s="117" t="s">
        <v>29</v>
      </c>
      <c r="I10" s="63"/>
      <c r="J10" s="60" t="s">
        <v>22</v>
      </c>
      <c r="K10" s="117" t="s">
        <v>29</v>
      </c>
      <c r="L10" s="63"/>
      <c r="M10" s="60" t="s">
        <v>22</v>
      </c>
      <c r="N10" s="117" t="s">
        <v>29</v>
      </c>
      <c r="O10" s="63"/>
      <c r="P10" s="60" t="s">
        <v>25</v>
      </c>
      <c r="Q10" s="131" t="s">
        <v>29</v>
      </c>
    </row>
    <row r="11" spans="2:17" ht="22.05" customHeight="1" x14ac:dyDescent="0.7">
      <c r="B11" s="137"/>
      <c r="C11" s="64" t="s">
        <v>15</v>
      </c>
      <c r="D11" s="64" t="s">
        <v>15</v>
      </c>
      <c r="E11" s="64" t="s">
        <v>15</v>
      </c>
      <c r="F11" s="115" t="s">
        <v>20</v>
      </c>
      <c r="G11" s="116"/>
      <c r="H11" s="118"/>
      <c r="I11" s="115" t="s">
        <v>15</v>
      </c>
      <c r="J11" s="116"/>
      <c r="K11" s="118"/>
      <c r="L11" s="115" t="s">
        <v>26</v>
      </c>
      <c r="M11" s="116"/>
      <c r="N11" s="118"/>
      <c r="O11" s="92" t="s">
        <v>27</v>
      </c>
      <c r="P11" s="92"/>
      <c r="Q11" s="132"/>
    </row>
    <row r="12" spans="2:17" ht="22.05" customHeight="1" x14ac:dyDescent="0.7">
      <c r="B12" s="65" t="s">
        <v>6</v>
      </c>
      <c r="C12" s="37"/>
      <c r="D12" s="112"/>
      <c r="E12" s="66">
        <f>SUM(C12)</f>
        <v>0</v>
      </c>
      <c r="F12" s="119"/>
      <c r="G12" s="112"/>
      <c r="H12" s="119"/>
      <c r="I12" s="39"/>
      <c r="J12" s="67">
        <f>ROUNDUP(E12/3,0)</f>
        <v>0</v>
      </c>
      <c r="K12" s="68" t="str">
        <f>IF(I12&gt;=J12,"〇","✕")</f>
        <v>〇</v>
      </c>
      <c r="L12" s="112"/>
      <c r="M12" s="112"/>
      <c r="N12" s="112"/>
      <c r="O12" s="69">
        <f>SUM(L24:L26)</f>
        <v>0</v>
      </c>
      <c r="P12" s="69">
        <f>E12*1.65</f>
        <v>0</v>
      </c>
      <c r="Q12" s="70" t="str">
        <f>IF(O12&gt;=P12,"〇","✕")</f>
        <v>〇</v>
      </c>
    </row>
    <row r="13" spans="2:17" ht="22.05" customHeight="1" x14ac:dyDescent="0.7">
      <c r="B13" s="65" t="s">
        <v>7</v>
      </c>
      <c r="C13" s="37"/>
      <c r="D13" s="113"/>
      <c r="E13" s="66">
        <f t="shared" ref="E13:E14" si="0">SUM(C13)</f>
        <v>0</v>
      </c>
      <c r="F13" s="119"/>
      <c r="G13" s="113"/>
      <c r="H13" s="119"/>
      <c r="I13" s="120"/>
      <c r="J13" s="124">
        <f>ROUNDUP((E13+E14)/6,0)</f>
        <v>0</v>
      </c>
      <c r="K13" s="122" t="str">
        <f>IF(I13&gt;=J13,"〇","✕")</f>
        <v>〇</v>
      </c>
      <c r="L13" s="113"/>
      <c r="M13" s="113"/>
      <c r="N13" s="113"/>
      <c r="O13" s="69">
        <f>SUM(L30:L32)</f>
        <v>0</v>
      </c>
      <c r="P13" s="69">
        <f>E13*3.3</f>
        <v>0</v>
      </c>
      <c r="Q13" s="70" t="str">
        <f t="shared" ref="Q13:Q18" si="1">IF(O13&gt;=P13,"〇","✕")</f>
        <v>〇</v>
      </c>
    </row>
    <row r="14" spans="2:17" ht="22.05" customHeight="1" x14ac:dyDescent="0.7">
      <c r="B14" s="65" t="s">
        <v>8</v>
      </c>
      <c r="C14" s="37"/>
      <c r="D14" s="114"/>
      <c r="E14" s="66">
        <f t="shared" si="0"/>
        <v>0</v>
      </c>
      <c r="F14" s="119"/>
      <c r="G14" s="114"/>
      <c r="H14" s="119"/>
      <c r="I14" s="121"/>
      <c r="J14" s="125"/>
      <c r="K14" s="123"/>
      <c r="L14" s="114"/>
      <c r="M14" s="114"/>
      <c r="N14" s="114"/>
      <c r="O14" s="69">
        <f>SUM(L36:L39)</f>
        <v>0</v>
      </c>
      <c r="P14" s="69">
        <f>E14*1.98</f>
        <v>0</v>
      </c>
      <c r="Q14" s="70" t="str">
        <f t="shared" si="1"/>
        <v>〇</v>
      </c>
    </row>
    <row r="15" spans="2:17" ht="22.05" customHeight="1" x14ac:dyDescent="0.7">
      <c r="B15" s="65" t="s">
        <v>12</v>
      </c>
      <c r="C15" s="37"/>
      <c r="D15" s="37"/>
      <c r="E15" s="67">
        <f>SUM(C15:D15)</f>
        <v>0</v>
      </c>
      <c r="F15" s="37"/>
      <c r="G15" s="67">
        <f>IF(D8="無",0,ROUNDUP(E15/35,0))</f>
        <v>0</v>
      </c>
      <c r="H15" s="68" t="str">
        <f>IF(F15&gt;=G15,"〇","✕")</f>
        <v>〇</v>
      </c>
      <c r="I15" s="120"/>
      <c r="J15" s="124">
        <f>MAX(G15+G16,ROUNDUP((E15+E16)/15,0))</f>
        <v>0</v>
      </c>
      <c r="K15" s="122" t="str">
        <f>IF(I15&gt;=J15,"〇","✕")</f>
        <v>〇</v>
      </c>
      <c r="L15" s="66">
        <f>COUNTA(L43:L47)</f>
        <v>0</v>
      </c>
      <c r="M15" s="66">
        <f>G15</f>
        <v>0</v>
      </c>
      <c r="N15" s="68" t="str">
        <f>IF(L15&gt;=M15,"〇","✕")</f>
        <v>〇</v>
      </c>
      <c r="O15" s="69">
        <f>SUM(L43:L47)</f>
        <v>0</v>
      </c>
      <c r="P15" s="69">
        <f t="shared" ref="P15:P18" si="2">E15*1.98</f>
        <v>0</v>
      </c>
      <c r="Q15" s="70" t="str">
        <f t="shared" si="1"/>
        <v>〇</v>
      </c>
    </row>
    <row r="16" spans="2:17" ht="22.05" customHeight="1" x14ac:dyDescent="0.7">
      <c r="B16" s="65" t="s">
        <v>9</v>
      </c>
      <c r="C16" s="37"/>
      <c r="D16" s="37"/>
      <c r="E16" s="67">
        <f t="shared" ref="E16:E18" si="3">SUM(C16:D16)</f>
        <v>0</v>
      </c>
      <c r="F16" s="37"/>
      <c r="G16" s="67">
        <f t="shared" ref="G16:G18" si="4">ROUNDUP(E16/35,0)</f>
        <v>0</v>
      </c>
      <c r="H16" s="68" t="str">
        <f t="shared" ref="H16:H18" si="5">IF(F16&gt;=G16,"〇","✕")</f>
        <v>〇</v>
      </c>
      <c r="I16" s="121"/>
      <c r="J16" s="125"/>
      <c r="K16" s="123"/>
      <c r="L16" s="66">
        <f>COUNTA(P24:P28)</f>
        <v>0</v>
      </c>
      <c r="M16" s="66">
        <f t="shared" ref="M16:M18" si="6">G16</f>
        <v>0</v>
      </c>
      <c r="N16" s="68" t="str">
        <f t="shared" ref="N16:N18" si="7">IF(L16&gt;=M16,"〇","✕")</f>
        <v>〇</v>
      </c>
      <c r="O16" s="69">
        <f>SUM(P24:P28)</f>
        <v>0</v>
      </c>
      <c r="P16" s="69">
        <f t="shared" si="2"/>
        <v>0</v>
      </c>
      <c r="Q16" s="70" t="str">
        <f t="shared" si="1"/>
        <v>〇</v>
      </c>
    </row>
    <row r="17" spans="2:17" ht="22.05" customHeight="1" x14ac:dyDescent="0.7">
      <c r="B17" s="65" t="s">
        <v>10</v>
      </c>
      <c r="C17" s="37"/>
      <c r="D17" s="37"/>
      <c r="E17" s="67">
        <f t="shared" si="3"/>
        <v>0</v>
      </c>
      <c r="F17" s="37"/>
      <c r="G17" s="67">
        <f t="shared" si="4"/>
        <v>0</v>
      </c>
      <c r="H17" s="68" t="str">
        <f t="shared" si="5"/>
        <v>〇</v>
      </c>
      <c r="I17" s="120"/>
      <c r="J17" s="124">
        <f>MAX(G17+G18,ROUNDUP((E17+E18)/25,0))</f>
        <v>0</v>
      </c>
      <c r="K17" s="122" t="str">
        <f>IF(I17&gt;=J17,"〇","✕")</f>
        <v>〇</v>
      </c>
      <c r="L17" s="66">
        <f>COUNTA(P32:P36)</f>
        <v>0</v>
      </c>
      <c r="M17" s="66">
        <f t="shared" si="6"/>
        <v>0</v>
      </c>
      <c r="N17" s="68" t="str">
        <f t="shared" si="7"/>
        <v>〇</v>
      </c>
      <c r="O17" s="69">
        <f>SUM(P32:P36)</f>
        <v>0</v>
      </c>
      <c r="P17" s="69">
        <f t="shared" si="2"/>
        <v>0</v>
      </c>
      <c r="Q17" s="70" t="str">
        <f t="shared" si="1"/>
        <v>〇</v>
      </c>
    </row>
    <row r="18" spans="2:17" ht="22.05" customHeight="1" thickBot="1" x14ac:dyDescent="0.75">
      <c r="B18" s="71" t="s">
        <v>11</v>
      </c>
      <c r="C18" s="38"/>
      <c r="D18" s="38"/>
      <c r="E18" s="67">
        <f t="shared" si="3"/>
        <v>0</v>
      </c>
      <c r="F18" s="38"/>
      <c r="G18" s="67">
        <f t="shared" si="4"/>
        <v>0</v>
      </c>
      <c r="H18" s="68" t="str">
        <f t="shared" si="5"/>
        <v>〇</v>
      </c>
      <c r="I18" s="142"/>
      <c r="J18" s="125"/>
      <c r="K18" s="143"/>
      <c r="L18" s="66">
        <f>COUNTA(P40:P44)</f>
        <v>0</v>
      </c>
      <c r="M18" s="66">
        <f t="shared" si="6"/>
        <v>0</v>
      </c>
      <c r="N18" s="68" t="str">
        <f t="shared" si="7"/>
        <v>〇</v>
      </c>
      <c r="O18" s="72">
        <f>SUM(P40:P44)</f>
        <v>0</v>
      </c>
      <c r="P18" s="69">
        <f t="shared" si="2"/>
        <v>0</v>
      </c>
      <c r="Q18" s="70" t="str">
        <f t="shared" si="1"/>
        <v>〇</v>
      </c>
    </row>
    <row r="19" spans="2:17" ht="22.05" customHeight="1" thickTop="1" thickBot="1" x14ac:dyDescent="0.75">
      <c r="B19" s="73" t="s">
        <v>14</v>
      </c>
      <c r="C19" s="74">
        <f>SUM(C12:C18)</f>
        <v>0</v>
      </c>
      <c r="D19" s="74">
        <f t="shared" ref="D19:E19" si="8">SUM(D12:D18)</f>
        <v>0</v>
      </c>
      <c r="E19" s="74">
        <f t="shared" si="8"/>
        <v>0</v>
      </c>
      <c r="F19" s="74">
        <f t="shared" ref="F19" si="9">SUM(F12:F18)</f>
        <v>0</v>
      </c>
      <c r="G19" s="74">
        <f t="shared" ref="G19" si="10">SUM(G12:G18)</f>
        <v>0</v>
      </c>
      <c r="H19" s="75" t="s">
        <v>30</v>
      </c>
      <c r="I19" s="74">
        <f>SUM(I12:I18)</f>
        <v>0</v>
      </c>
      <c r="J19" s="74">
        <f t="shared" ref="J19" si="11">SUM(J12:J18)</f>
        <v>0</v>
      </c>
      <c r="K19" s="75" t="s">
        <v>30</v>
      </c>
      <c r="L19" s="74">
        <f t="shared" ref="L19" si="12">SUM(L12:L18)</f>
        <v>0</v>
      </c>
      <c r="M19" s="74">
        <f t="shared" ref="M19" si="13">SUM(M12:M18)</f>
        <v>0</v>
      </c>
      <c r="N19" s="75" t="s">
        <v>30</v>
      </c>
      <c r="O19" s="75" t="s">
        <v>30</v>
      </c>
      <c r="P19" s="75" t="s">
        <v>30</v>
      </c>
      <c r="Q19" s="86" t="s">
        <v>30</v>
      </c>
    </row>
    <row r="20" spans="2:17" ht="22.05" customHeight="1" x14ac:dyDescent="0.7">
      <c r="G20" s="56"/>
      <c r="H20" s="58"/>
      <c r="I20" s="56"/>
      <c r="J20" s="56"/>
      <c r="K20" s="58"/>
      <c r="L20" s="56"/>
      <c r="M20" s="56"/>
      <c r="N20" s="58"/>
      <c r="O20" s="56"/>
      <c r="P20" s="56"/>
      <c r="Q20" s="58"/>
    </row>
    <row r="21" spans="2:17" ht="22.05" customHeight="1" x14ac:dyDescent="0.7">
      <c r="B21" s="76"/>
      <c r="C21" s="57" t="s">
        <v>48</v>
      </c>
      <c r="F21" s="77" t="s">
        <v>57</v>
      </c>
      <c r="K21" s="78" t="s">
        <v>55</v>
      </c>
    </row>
    <row r="22" spans="2:17" ht="22.05" customHeight="1" x14ac:dyDescent="0.7">
      <c r="B22" s="66" t="s">
        <v>31</v>
      </c>
      <c r="C22" s="41"/>
      <c r="F22" s="91" t="s">
        <v>60</v>
      </c>
      <c r="G22" s="93" t="s">
        <v>61</v>
      </c>
      <c r="H22" s="95" t="s">
        <v>29</v>
      </c>
      <c r="K22" s="88" t="s">
        <v>31</v>
      </c>
      <c r="L22" s="89" t="s">
        <v>49</v>
      </c>
      <c r="M22" s="89" t="s">
        <v>201</v>
      </c>
      <c r="O22" s="99" t="s">
        <v>53</v>
      </c>
      <c r="P22" s="89" t="s">
        <v>49</v>
      </c>
      <c r="Q22" s="89" t="s">
        <v>201</v>
      </c>
    </row>
    <row r="23" spans="2:17" ht="22.05" customHeight="1" x14ac:dyDescent="0.7">
      <c r="B23" s="66" t="s">
        <v>32</v>
      </c>
      <c r="C23" s="41"/>
      <c r="F23" s="92"/>
      <c r="G23" s="94"/>
      <c r="H23" s="92"/>
      <c r="K23" s="88"/>
      <c r="L23" s="89"/>
      <c r="M23" s="90"/>
      <c r="O23" s="88"/>
      <c r="P23" s="89"/>
      <c r="Q23" s="90"/>
    </row>
    <row r="24" spans="2:17" ht="22.05" customHeight="1" x14ac:dyDescent="0.7">
      <c r="B24" s="66" t="s">
        <v>33</v>
      </c>
      <c r="C24" s="41"/>
      <c r="D24" s="28" t="s">
        <v>74</v>
      </c>
      <c r="F24" s="69">
        <f>SUM(H26:H29)</f>
        <v>0</v>
      </c>
      <c r="G24" s="69">
        <f>MAX(IF(F19&lt;=2,330+30*(F19-1),400+80*(F19-3)),3.3*(E15+E16+E17+E18))+3.3*E14</f>
        <v>300</v>
      </c>
      <c r="H24" s="68" t="str">
        <f>IF(F24&gt;=G24,"〇","✕")</f>
        <v>✕</v>
      </c>
      <c r="K24" s="45"/>
      <c r="L24" s="46"/>
      <c r="M24" s="80">
        <f>L24/1.65</f>
        <v>0</v>
      </c>
      <c r="O24" s="45"/>
      <c r="P24" s="46"/>
      <c r="Q24" s="80">
        <f>P24/1.98</f>
        <v>0</v>
      </c>
    </row>
    <row r="25" spans="2:17" ht="22.05" customHeight="1" x14ac:dyDescent="0.7">
      <c r="B25" s="66" t="s">
        <v>34</v>
      </c>
      <c r="C25" s="41"/>
      <c r="D25" s="42"/>
      <c r="F25" s="144" t="s">
        <v>58</v>
      </c>
      <c r="G25" s="145"/>
      <c r="H25" s="28" t="s">
        <v>59</v>
      </c>
      <c r="K25" s="47"/>
      <c r="L25" s="48"/>
      <c r="M25" s="81">
        <f>L25/1.65</f>
        <v>0</v>
      </c>
      <c r="O25" s="47"/>
      <c r="P25" s="48"/>
      <c r="Q25" s="81">
        <f>P25/1.98</f>
        <v>0</v>
      </c>
    </row>
    <row r="26" spans="2:17" ht="22.05" customHeight="1" x14ac:dyDescent="0.7">
      <c r="B26" s="87" t="str" cm="1">
        <f t="array" ref="B26">IF(OR(C22:C25="2階",C22:C25="3階以上"),HYPERLINK("#'3　避難用設備等基準'!B1","シート3 避難用設備等基準 を作成"),"")</f>
        <v/>
      </c>
      <c r="C26" s="58"/>
      <c r="D26" s="2"/>
      <c r="F26" s="103"/>
      <c r="G26" s="105"/>
      <c r="H26" s="39"/>
      <c r="K26" s="49"/>
      <c r="L26" s="50"/>
      <c r="M26" s="82">
        <f>L26/1.65</f>
        <v>0</v>
      </c>
      <c r="O26" s="47"/>
      <c r="P26" s="48"/>
      <c r="Q26" s="81">
        <f>P26/1.98</f>
        <v>0</v>
      </c>
    </row>
    <row r="27" spans="2:17" ht="22.05" customHeight="1" x14ac:dyDescent="0.7">
      <c r="F27" s="103"/>
      <c r="G27" s="105"/>
      <c r="H27" s="39"/>
      <c r="O27" s="47"/>
      <c r="P27" s="48"/>
      <c r="Q27" s="81">
        <f>P27/1.98</f>
        <v>0</v>
      </c>
    </row>
    <row r="28" spans="2:17" ht="22.05" customHeight="1" x14ac:dyDescent="0.7">
      <c r="B28" s="101" t="s">
        <v>67</v>
      </c>
      <c r="C28" s="101"/>
      <c r="D28" s="79" t="s">
        <v>47</v>
      </c>
      <c r="F28" s="103"/>
      <c r="G28" s="105"/>
      <c r="H28" s="39"/>
      <c r="K28" s="95" t="s">
        <v>32</v>
      </c>
      <c r="L28" s="93" t="s">
        <v>49</v>
      </c>
      <c r="M28" s="89" t="s">
        <v>201</v>
      </c>
      <c r="O28" s="49"/>
      <c r="P28" s="50"/>
      <c r="Q28" s="82">
        <f>P28/1.98</f>
        <v>0</v>
      </c>
    </row>
    <row r="29" spans="2:17" ht="22.05" customHeight="1" x14ac:dyDescent="0.7">
      <c r="B29" s="102" t="s">
        <v>35</v>
      </c>
      <c r="C29" s="102"/>
      <c r="D29" s="41"/>
      <c r="F29" s="103"/>
      <c r="G29" s="105"/>
      <c r="H29" s="39"/>
      <c r="K29" s="92"/>
      <c r="L29" s="94"/>
      <c r="M29" s="90"/>
    </row>
    <row r="30" spans="2:17" ht="22.05" customHeight="1" x14ac:dyDescent="0.7">
      <c r="B30" s="100" t="s">
        <v>36</v>
      </c>
      <c r="C30" s="100"/>
      <c r="D30" s="41"/>
      <c r="K30" s="45"/>
      <c r="L30" s="46"/>
      <c r="M30" s="80">
        <f>L30/3.3</f>
        <v>0</v>
      </c>
      <c r="O30" s="99" t="s">
        <v>52</v>
      </c>
      <c r="P30" s="89" t="s">
        <v>49</v>
      </c>
      <c r="Q30" s="89" t="s">
        <v>201</v>
      </c>
    </row>
    <row r="31" spans="2:17" ht="22.05" customHeight="1" x14ac:dyDescent="0.7">
      <c r="B31" s="100" t="s">
        <v>37</v>
      </c>
      <c r="C31" s="100"/>
      <c r="D31" s="41"/>
      <c r="F31" s="77" t="s">
        <v>56</v>
      </c>
      <c r="G31" s="83"/>
      <c r="H31" s="83"/>
      <c r="K31" s="47"/>
      <c r="L31" s="48"/>
      <c r="M31" s="81">
        <f>L31/3.3</f>
        <v>0</v>
      </c>
      <c r="O31" s="88"/>
      <c r="P31" s="89"/>
      <c r="Q31" s="90"/>
    </row>
    <row r="32" spans="2:17" ht="22.05" customHeight="1" x14ac:dyDescent="0.7">
      <c r="B32" s="100" t="s">
        <v>38</v>
      </c>
      <c r="C32" s="100"/>
      <c r="D32" s="41"/>
      <c r="F32" s="91" t="s">
        <v>60</v>
      </c>
      <c r="G32" s="93" t="s">
        <v>61</v>
      </c>
      <c r="H32" s="95" t="s">
        <v>29</v>
      </c>
      <c r="K32" s="49"/>
      <c r="L32" s="50"/>
      <c r="M32" s="82">
        <f>L32/3.3</f>
        <v>0</v>
      </c>
      <c r="O32" s="45"/>
      <c r="P32" s="46"/>
      <c r="Q32" s="80">
        <f>P32/1.98</f>
        <v>0</v>
      </c>
    </row>
    <row r="33" spans="2:17" ht="22.05" customHeight="1" x14ac:dyDescent="0.7">
      <c r="B33" s="100" t="s">
        <v>39</v>
      </c>
      <c r="C33" s="100"/>
      <c r="D33" s="41"/>
      <c r="F33" s="96"/>
      <c r="G33" s="94"/>
      <c r="H33" s="92"/>
      <c r="O33" s="47"/>
      <c r="P33" s="48"/>
      <c r="Q33" s="81">
        <f>P33/1.98</f>
        <v>0</v>
      </c>
    </row>
    <row r="34" spans="2:17" ht="22.05" customHeight="1" x14ac:dyDescent="0.7">
      <c r="B34" s="100" t="s">
        <v>40</v>
      </c>
      <c r="C34" s="100"/>
      <c r="D34" s="41"/>
      <c r="F34" s="43"/>
      <c r="G34" s="84">
        <f>IF(F19&lt;=1,180,320+100*(F19-2))+SUM(P12:P14)</f>
        <v>180</v>
      </c>
      <c r="H34" s="68" t="str">
        <f>IF(F34&gt;=G34,"〇","✕")</f>
        <v>✕</v>
      </c>
      <c r="K34" s="97" t="s">
        <v>51</v>
      </c>
      <c r="L34" s="93" t="s">
        <v>49</v>
      </c>
      <c r="M34" s="89" t="s">
        <v>201</v>
      </c>
      <c r="O34" s="47"/>
      <c r="P34" s="48"/>
      <c r="Q34" s="81">
        <f>P34/1.98</f>
        <v>0</v>
      </c>
    </row>
    <row r="35" spans="2:17" ht="22.05" customHeight="1" x14ac:dyDescent="0.7">
      <c r="B35" s="100" t="s">
        <v>41</v>
      </c>
      <c r="C35" s="100"/>
      <c r="D35" s="41"/>
      <c r="K35" s="98"/>
      <c r="L35" s="94"/>
      <c r="M35" s="90"/>
      <c r="O35" s="47"/>
      <c r="P35" s="48"/>
      <c r="Q35" s="81">
        <f>P35/1.98</f>
        <v>0</v>
      </c>
    </row>
    <row r="36" spans="2:17" ht="22.05" customHeight="1" x14ac:dyDescent="0.7">
      <c r="B36" s="100" t="s">
        <v>42</v>
      </c>
      <c r="C36" s="100"/>
      <c r="D36" s="41"/>
      <c r="K36" s="45"/>
      <c r="L36" s="46"/>
      <c r="M36" s="80">
        <f>L36/1.98</f>
        <v>0</v>
      </c>
      <c r="O36" s="49"/>
      <c r="P36" s="50"/>
      <c r="Q36" s="82">
        <f>P36/1.98</f>
        <v>0</v>
      </c>
    </row>
    <row r="37" spans="2:17" ht="22.05" customHeight="1" x14ac:dyDescent="0.7">
      <c r="B37" s="100" t="s">
        <v>43</v>
      </c>
      <c r="C37" s="100"/>
      <c r="D37" s="41"/>
      <c r="K37" s="47"/>
      <c r="L37" s="48"/>
      <c r="M37" s="81">
        <f>L37/1.98</f>
        <v>0</v>
      </c>
    </row>
    <row r="38" spans="2:17" ht="22.05" customHeight="1" x14ac:dyDescent="0.7">
      <c r="B38" s="100" t="s">
        <v>44</v>
      </c>
      <c r="C38" s="100"/>
      <c r="D38" s="41"/>
      <c r="K38" s="47"/>
      <c r="L38" s="48"/>
      <c r="M38" s="81">
        <f>L38/1.98</f>
        <v>0</v>
      </c>
      <c r="O38" s="99" t="s">
        <v>54</v>
      </c>
      <c r="P38" s="89" t="s">
        <v>49</v>
      </c>
      <c r="Q38" s="89" t="s">
        <v>201</v>
      </c>
    </row>
    <row r="39" spans="2:17" ht="22.05" customHeight="1" x14ac:dyDescent="0.7">
      <c r="B39" s="100" t="s">
        <v>45</v>
      </c>
      <c r="C39" s="100"/>
      <c r="D39" s="41"/>
      <c r="K39" s="49"/>
      <c r="L39" s="50"/>
      <c r="M39" s="82">
        <f>L39/1.98</f>
        <v>0</v>
      </c>
      <c r="O39" s="88"/>
      <c r="P39" s="89"/>
      <c r="Q39" s="90"/>
    </row>
    <row r="40" spans="2:17" ht="22.05" customHeight="1" x14ac:dyDescent="0.7">
      <c r="B40" s="100" t="s">
        <v>46</v>
      </c>
      <c r="C40" s="100"/>
      <c r="D40" s="41"/>
      <c r="O40" s="45"/>
      <c r="P40" s="46"/>
      <c r="Q40" s="80">
        <f>P40/1.98</f>
        <v>0</v>
      </c>
    </row>
    <row r="41" spans="2:17" ht="22.05" customHeight="1" x14ac:dyDescent="0.7">
      <c r="K41" s="91" t="s">
        <v>50</v>
      </c>
      <c r="L41" s="89" t="s">
        <v>49</v>
      </c>
      <c r="M41" s="89" t="s">
        <v>201</v>
      </c>
      <c r="O41" s="47"/>
      <c r="P41" s="48"/>
      <c r="Q41" s="81">
        <f>P41/1.98</f>
        <v>0</v>
      </c>
    </row>
    <row r="42" spans="2:17" ht="22.05" customHeight="1" x14ac:dyDescent="0.7">
      <c r="K42" s="96"/>
      <c r="L42" s="89"/>
      <c r="M42" s="90"/>
      <c r="O42" s="47"/>
      <c r="P42" s="48"/>
      <c r="Q42" s="81">
        <f>P42/1.98</f>
        <v>0</v>
      </c>
    </row>
    <row r="43" spans="2:17" ht="22.05" customHeight="1" x14ac:dyDescent="0.7">
      <c r="K43" s="45"/>
      <c r="L43" s="46"/>
      <c r="M43" s="80">
        <f>L43/1.98</f>
        <v>0</v>
      </c>
      <c r="O43" s="47"/>
      <c r="P43" s="48"/>
      <c r="Q43" s="81">
        <f>P43/1.98</f>
        <v>0</v>
      </c>
    </row>
    <row r="44" spans="2:17" ht="22.05" customHeight="1" x14ac:dyDescent="0.7">
      <c r="K44" s="47"/>
      <c r="L44" s="48"/>
      <c r="M44" s="81">
        <f>L44/1.98</f>
        <v>0</v>
      </c>
      <c r="O44" s="49"/>
      <c r="P44" s="50"/>
      <c r="Q44" s="82">
        <f>P44/1.98</f>
        <v>0</v>
      </c>
    </row>
    <row r="45" spans="2:17" ht="22.05" customHeight="1" x14ac:dyDescent="0.7">
      <c r="K45" s="47"/>
      <c r="L45" s="48"/>
      <c r="M45" s="81">
        <f>L45/1.98</f>
        <v>0</v>
      </c>
    </row>
    <row r="46" spans="2:17" ht="22.05" customHeight="1" x14ac:dyDescent="0.7">
      <c r="K46" s="47"/>
      <c r="L46" s="48"/>
      <c r="M46" s="81">
        <f>L46/1.98</f>
        <v>0</v>
      </c>
      <c r="O46" s="88" t="s">
        <v>62</v>
      </c>
      <c r="P46" s="89" t="s">
        <v>49</v>
      </c>
      <c r="Q46" s="89" t="s">
        <v>201</v>
      </c>
    </row>
    <row r="47" spans="2:17" ht="22.05" customHeight="1" x14ac:dyDescent="0.7">
      <c r="K47" s="49"/>
      <c r="L47" s="50"/>
      <c r="M47" s="82">
        <f>L47/1.98</f>
        <v>0</v>
      </c>
      <c r="O47" s="88"/>
      <c r="P47" s="89"/>
      <c r="Q47" s="90"/>
    </row>
    <row r="48" spans="2:17" ht="22.05" customHeight="1" x14ac:dyDescent="0.7">
      <c r="O48" s="45"/>
      <c r="P48" s="46"/>
      <c r="Q48" s="80">
        <f>P48/1.98</f>
        <v>0</v>
      </c>
    </row>
    <row r="49" spans="15:17" ht="22.05" customHeight="1" x14ac:dyDescent="0.7">
      <c r="O49" s="51"/>
      <c r="P49" s="52"/>
      <c r="Q49" s="85">
        <f>P49/1.98</f>
        <v>0</v>
      </c>
    </row>
  </sheetData>
  <sheetProtection sheet="1" objects="1" scenarios="1"/>
  <mergeCells count="89">
    <mergeCell ref="F28:G28"/>
    <mergeCell ref="F29:G29"/>
    <mergeCell ref="F27:G27"/>
    <mergeCell ref="B5:C5"/>
    <mergeCell ref="J5:K5"/>
    <mergeCell ref="I17:I18"/>
    <mergeCell ref="K17:K18"/>
    <mergeCell ref="I15:I16"/>
    <mergeCell ref="K15:K16"/>
    <mergeCell ref="J17:J18"/>
    <mergeCell ref="J15:J16"/>
    <mergeCell ref="H12:H14"/>
    <mergeCell ref="G12:G14"/>
    <mergeCell ref="F25:G25"/>
    <mergeCell ref="F26:G26"/>
    <mergeCell ref="D12:D14"/>
    <mergeCell ref="B3:C4"/>
    <mergeCell ref="J3:K4"/>
    <mergeCell ref="B9:E9"/>
    <mergeCell ref="B10:B11"/>
    <mergeCell ref="F9:H9"/>
    <mergeCell ref="D3:I3"/>
    <mergeCell ref="D4:I4"/>
    <mergeCell ref="B8:C8"/>
    <mergeCell ref="J13:J14"/>
    <mergeCell ref="O11:P11"/>
    <mergeCell ref="O9:Q9"/>
    <mergeCell ref="I9:K9"/>
    <mergeCell ref="L9:N9"/>
    <mergeCell ref="Q10:Q11"/>
    <mergeCell ref="L5:Q5"/>
    <mergeCell ref="L4:Q4"/>
    <mergeCell ref="L3:Q3"/>
    <mergeCell ref="D5:I5"/>
    <mergeCell ref="N12:N14"/>
    <mergeCell ref="F11:G11"/>
    <mergeCell ref="H10:H11"/>
    <mergeCell ref="I11:J11"/>
    <mergeCell ref="K10:K11"/>
    <mergeCell ref="L11:M11"/>
    <mergeCell ref="N10:N11"/>
    <mergeCell ref="F12:F14"/>
    <mergeCell ref="M12:M14"/>
    <mergeCell ref="I13:I14"/>
    <mergeCell ref="K13:K14"/>
    <mergeCell ref="L12:L14"/>
    <mergeCell ref="B38:C38"/>
    <mergeCell ref="B39:C39"/>
    <mergeCell ref="B40:C40"/>
    <mergeCell ref="B36:C36"/>
    <mergeCell ref="B35:C35"/>
    <mergeCell ref="B31:C31"/>
    <mergeCell ref="B30:C30"/>
    <mergeCell ref="B28:C28"/>
    <mergeCell ref="B29:C29"/>
    <mergeCell ref="B37:C37"/>
    <mergeCell ref="B34:C34"/>
    <mergeCell ref="B33:C33"/>
    <mergeCell ref="B32:C32"/>
    <mergeCell ref="K41:K42"/>
    <mergeCell ref="L41:L42"/>
    <mergeCell ref="M41:M42"/>
    <mergeCell ref="K22:K23"/>
    <mergeCell ref="M22:M23"/>
    <mergeCell ref="L22:L23"/>
    <mergeCell ref="O22:O23"/>
    <mergeCell ref="P22:P23"/>
    <mergeCell ref="Q22:Q23"/>
    <mergeCell ref="O38:O39"/>
    <mergeCell ref="P38:P39"/>
    <mergeCell ref="Q38:Q39"/>
    <mergeCell ref="P30:P31"/>
    <mergeCell ref="Q30:Q31"/>
    <mergeCell ref="O46:O47"/>
    <mergeCell ref="P46:P47"/>
    <mergeCell ref="Q46:Q47"/>
    <mergeCell ref="F22:F23"/>
    <mergeCell ref="G22:G23"/>
    <mergeCell ref="H22:H23"/>
    <mergeCell ref="F32:F33"/>
    <mergeCell ref="G32:G33"/>
    <mergeCell ref="H32:H33"/>
    <mergeCell ref="M34:M35"/>
    <mergeCell ref="L34:L35"/>
    <mergeCell ref="K34:K35"/>
    <mergeCell ref="M28:M29"/>
    <mergeCell ref="L28:L29"/>
    <mergeCell ref="K28:K29"/>
    <mergeCell ref="O30:O31"/>
  </mergeCells>
  <phoneticPr fontId="2"/>
  <conditionalFormatting sqref="D29">
    <cfRule type="expression" dxfId="71" priority="12">
      <formula>$D$29="✕"</formula>
    </cfRule>
  </conditionalFormatting>
  <conditionalFormatting sqref="D30">
    <cfRule type="expression" dxfId="70" priority="11">
      <formula>$D$30="✕"</formula>
    </cfRule>
  </conditionalFormatting>
  <conditionalFormatting sqref="D31">
    <cfRule type="expression" dxfId="69" priority="10">
      <formula>$D$31="✕"</formula>
    </cfRule>
  </conditionalFormatting>
  <conditionalFormatting sqref="D32">
    <cfRule type="expression" dxfId="68" priority="9">
      <formula>$D$32="✕"</formula>
    </cfRule>
  </conditionalFormatting>
  <conditionalFormatting sqref="D33">
    <cfRule type="expression" dxfId="67" priority="8">
      <formula>$D$33="✕"</formula>
    </cfRule>
  </conditionalFormatting>
  <conditionalFormatting sqref="D34">
    <cfRule type="expression" dxfId="66" priority="7">
      <formula>$D$34="✕"</formula>
    </cfRule>
  </conditionalFormatting>
  <conditionalFormatting sqref="D35">
    <cfRule type="expression" dxfId="65" priority="6">
      <formula>$D$35="✕"</formula>
    </cfRule>
  </conditionalFormatting>
  <conditionalFormatting sqref="D36">
    <cfRule type="expression" dxfId="64" priority="5">
      <formula>$D$36="✕"</formula>
    </cfRule>
  </conditionalFormatting>
  <conditionalFormatting sqref="D37">
    <cfRule type="expression" dxfId="63" priority="4">
      <formula>$D$37="✕"</formula>
    </cfRule>
  </conditionalFormatting>
  <conditionalFormatting sqref="D38">
    <cfRule type="expression" dxfId="62" priority="3">
      <formula>$D$38="✕"</formula>
    </cfRule>
  </conditionalFormatting>
  <conditionalFormatting sqref="D39">
    <cfRule type="expression" dxfId="61" priority="2">
      <formula>$D$39="✕"</formula>
    </cfRule>
  </conditionalFormatting>
  <conditionalFormatting sqref="D40">
    <cfRule type="expression" dxfId="60" priority="1">
      <formula>$D$40="✕"</formula>
    </cfRule>
  </conditionalFormatting>
  <conditionalFormatting sqref="H15">
    <cfRule type="expression" dxfId="59" priority="33">
      <formula>$H$15="✕"</formula>
    </cfRule>
  </conditionalFormatting>
  <conditionalFormatting sqref="H16">
    <cfRule type="expression" dxfId="58" priority="32">
      <formula>$H$16="✕"</formula>
    </cfRule>
  </conditionalFormatting>
  <conditionalFormatting sqref="H17">
    <cfRule type="expression" dxfId="57" priority="31">
      <formula>$H$17="✕"</formula>
    </cfRule>
  </conditionalFormatting>
  <conditionalFormatting sqref="H18">
    <cfRule type="expression" dxfId="56" priority="30">
      <formula>$H$18="✕"</formula>
    </cfRule>
  </conditionalFormatting>
  <conditionalFormatting sqref="H24">
    <cfRule type="expression" dxfId="55" priority="14">
      <formula>$H$24="✕"</formula>
    </cfRule>
  </conditionalFormatting>
  <conditionalFormatting sqref="H34">
    <cfRule type="expression" dxfId="54" priority="13">
      <formula>$H$34="✕"</formula>
    </cfRule>
  </conditionalFormatting>
  <conditionalFormatting sqref="K12">
    <cfRule type="expression" dxfId="53" priority="29">
      <formula>$K$12="✕"</formula>
    </cfRule>
  </conditionalFormatting>
  <conditionalFormatting sqref="K13:K14">
    <cfRule type="expression" dxfId="52" priority="28">
      <formula>$K$13="✕"</formula>
    </cfRule>
  </conditionalFormatting>
  <conditionalFormatting sqref="K15:K16">
    <cfRule type="expression" dxfId="51" priority="27">
      <formula>$K$15="✕"</formula>
    </cfRule>
  </conditionalFormatting>
  <conditionalFormatting sqref="K17:K18">
    <cfRule type="expression" dxfId="50" priority="26">
      <formula>$K$17="✕"</formula>
    </cfRule>
  </conditionalFormatting>
  <conditionalFormatting sqref="N15">
    <cfRule type="expression" dxfId="49" priority="25">
      <formula>$N$15="✕"</formula>
    </cfRule>
  </conditionalFormatting>
  <conditionalFormatting sqref="N16">
    <cfRule type="expression" dxfId="48" priority="24">
      <formula>$N$16="✕"</formula>
    </cfRule>
  </conditionalFormatting>
  <conditionalFormatting sqref="N17">
    <cfRule type="expression" dxfId="47" priority="23">
      <formula>$N$17="✕"</formula>
    </cfRule>
  </conditionalFormatting>
  <conditionalFormatting sqref="N18">
    <cfRule type="expression" dxfId="46" priority="22">
      <formula>$N$18="✕"</formula>
    </cfRule>
  </conditionalFormatting>
  <conditionalFormatting sqref="Q12">
    <cfRule type="expression" dxfId="45" priority="21">
      <formula>$Q$12="✕"</formula>
    </cfRule>
  </conditionalFormatting>
  <conditionalFormatting sqref="Q13">
    <cfRule type="expression" dxfId="44" priority="20">
      <formula>$Q$13="✕"</formula>
    </cfRule>
  </conditionalFormatting>
  <conditionalFormatting sqref="Q14">
    <cfRule type="expression" dxfId="43" priority="19">
      <formula>$Q$14="✕"</formula>
    </cfRule>
  </conditionalFormatting>
  <conditionalFormatting sqref="Q15">
    <cfRule type="expression" dxfId="42" priority="18">
      <formula>$Q$15="✕"</formula>
    </cfRule>
  </conditionalFormatting>
  <conditionalFormatting sqref="Q16">
    <cfRule type="expression" dxfId="41" priority="17">
      <formula>$Q$16="✕"</formula>
    </cfRule>
  </conditionalFormatting>
  <conditionalFormatting sqref="Q17">
    <cfRule type="expression" dxfId="40" priority="16">
      <formula>$Q$17="✕"</formula>
    </cfRule>
  </conditionalFormatting>
  <conditionalFormatting sqref="Q18">
    <cfRule type="expression" dxfId="39" priority="15">
      <formula>$Q$18="✕"</formula>
    </cfRule>
  </conditionalFormatting>
  <dataValidations count="4">
    <dataValidation type="list" allowBlank="1" showInputMessage="1" showErrorMessage="1" sqref="C22:C26" xr:uid="{1AF4AD7A-0B4F-4CDC-A726-9FCFDF6E13AE}">
      <formula1>"1階,2階,3階以上"</formula1>
    </dataValidation>
    <dataValidation type="list" allowBlank="1" showInputMessage="1" showErrorMessage="1" sqref="D25:D26" xr:uid="{BBDBB806-7181-4EAC-8C69-7899BFCD0F0A}">
      <formula1>"専用,兼用,一部兼用"</formula1>
    </dataValidation>
    <dataValidation type="list" allowBlank="1" showInputMessage="1" showErrorMessage="1" sqref="D29:D40" xr:uid="{5B629695-81C4-4926-8FAE-FE3F8778A666}">
      <formula1>"〇,✕"</formula1>
    </dataValidation>
    <dataValidation type="list" allowBlank="1" showInputMessage="1" showErrorMessage="1" sqref="D8" xr:uid="{88EF8CCD-A5CE-46BD-AECF-ADF36EB08AE0}">
      <formula1>"無,有"</formula1>
    </dataValidation>
  </dataValidations>
  <printOptions horizontalCentered="1"/>
  <pageMargins left="0.9055118110236221" right="0.9055118110236221" top="0.74803149606299213" bottom="0.74803149606299213" header="0.31496062992125984" footer="0.31496062992125984"/>
  <pageSetup paperSize="9" scale="6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D3B44-CF87-43B2-A922-C8FA3E4A1D31}">
  <sheetPr>
    <pageSetUpPr fitToPage="1"/>
  </sheetPr>
  <dimension ref="B1:Q50"/>
  <sheetViews>
    <sheetView view="pageBreakPreview" zoomScaleNormal="100" zoomScaleSheetLayoutView="100" workbookViewId="0">
      <selection activeCell="D9" sqref="D9"/>
    </sheetView>
  </sheetViews>
  <sheetFormatPr defaultColWidth="7.5625" defaultRowHeight="22.05" customHeight="1" x14ac:dyDescent="0.7"/>
  <cols>
    <col min="1" max="16384" width="7.5625" style="53"/>
  </cols>
  <sheetData>
    <row r="1" spans="2:17" ht="22.05" customHeight="1" x14ac:dyDescent="0.7">
      <c r="B1" s="54" t="s">
        <v>70</v>
      </c>
      <c r="P1" s="55"/>
      <c r="Q1" s="36" t="s">
        <v>1</v>
      </c>
    </row>
    <row r="2" spans="2:17" ht="12" customHeight="1" x14ac:dyDescent="0.7">
      <c r="Q2" s="56"/>
    </row>
    <row r="3" spans="2:17" ht="22.05" customHeight="1" x14ac:dyDescent="0.7">
      <c r="B3" s="133" t="s">
        <v>4</v>
      </c>
      <c r="C3" s="101"/>
      <c r="D3" s="109"/>
      <c r="E3" s="110"/>
      <c r="F3" s="110"/>
      <c r="G3" s="110"/>
      <c r="H3" s="110"/>
      <c r="I3" s="111"/>
      <c r="J3" s="134" t="s">
        <v>3</v>
      </c>
      <c r="K3" s="101"/>
      <c r="L3" s="109"/>
      <c r="M3" s="110"/>
      <c r="N3" s="110"/>
      <c r="O3" s="110"/>
      <c r="P3" s="110"/>
      <c r="Q3" s="111"/>
    </row>
    <row r="4" spans="2:17" ht="22.05" customHeight="1" x14ac:dyDescent="0.7">
      <c r="B4" s="101"/>
      <c r="C4" s="101"/>
      <c r="D4" s="106"/>
      <c r="E4" s="107"/>
      <c r="F4" s="107"/>
      <c r="G4" s="107"/>
      <c r="H4" s="107"/>
      <c r="I4" s="108"/>
      <c r="J4" s="135"/>
      <c r="K4" s="101"/>
      <c r="L4" s="106"/>
      <c r="M4" s="107"/>
      <c r="N4" s="107"/>
      <c r="O4" s="107"/>
      <c r="P4" s="107"/>
      <c r="Q4" s="108"/>
    </row>
    <row r="5" spans="2:17" ht="22.05" customHeight="1" x14ac:dyDescent="0.7">
      <c r="B5" s="141" t="s">
        <v>72</v>
      </c>
      <c r="C5" s="141"/>
      <c r="D5" s="103"/>
      <c r="E5" s="104"/>
      <c r="F5" s="104"/>
      <c r="G5" s="104"/>
      <c r="H5" s="104"/>
      <c r="I5" s="105"/>
      <c r="J5" s="135" t="s">
        <v>0</v>
      </c>
      <c r="K5" s="101"/>
      <c r="L5" s="103"/>
      <c r="M5" s="104"/>
      <c r="N5" s="104"/>
      <c r="O5" s="104"/>
      <c r="P5" s="104"/>
      <c r="Q5" s="105"/>
    </row>
    <row r="6" spans="2:17" ht="22.05" customHeight="1" x14ac:dyDescent="0.7">
      <c r="B6" s="149" t="s">
        <v>73</v>
      </c>
      <c r="C6" s="149"/>
      <c r="D6" s="103"/>
      <c r="E6" s="104"/>
      <c r="F6" s="104"/>
      <c r="G6" s="104"/>
      <c r="H6" s="104"/>
      <c r="I6" s="105"/>
      <c r="J6" s="58"/>
      <c r="K6" s="58"/>
      <c r="L6" s="58"/>
      <c r="M6" s="58"/>
      <c r="N6" s="58"/>
      <c r="O6" s="58"/>
      <c r="P6" s="58"/>
      <c r="Q6" s="58"/>
    </row>
    <row r="8" spans="2:17" ht="22.05" customHeight="1" x14ac:dyDescent="0.7">
      <c r="B8" s="1" t="s">
        <v>5</v>
      </c>
    </row>
    <row r="9" spans="2:17" ht="22.05" customHeight="1" thickBot="1" x14ac:dyDescent="0.75">
      <c r="B9" s="233" t="s">
        <v>203</v>
      </c>
      <c r="C9" s="233"/>
      <c r="D9" s="37"/>
      <c r="E9" s="234" t="s">
        <v>204</v>
      </c>
    </row>
    <row r="10" spans="2:17" ht="22.05" customHeight="1" x14ac:dyDescent="0.7">
      <c r="B10" s="136" t="s">
        <v>13</v>
      </c>
      <c r="C10" s="130"/>
      <c r="D10" s="130"/>
      <c r="E10" s="130"/>
      <c r="F10" s="138" t="s">
        <v>19</v>
      </c>
      <c r="G10" s="139"/>
      <c r="H10" s="140"/>
      <c r="I10" s="129" t="s">
        <v>23</v>
      </c>
      <c r="J10" s="129"/>
      <c r="K10" s="130"/>
      <c r="L10" s="129" t="s">
        <v>24</v>
      </c>
      <c r="M10" s="129"/>
      <c r="N10" s="130"/>
      <c r="O10" s="126" t="s">
        <v>28</v>
      </c>
      <c r="P10" s="127"/>
      <c r="Q10" s="128"/>
    </row>
    <row r="11" spans="2:17" ht="22.05" customHeight="1" x14ac:dyDescent="0.7">
      <c r="B11" s="137" t="s">
        <v>18</v>
      </c>
      <c r="C11" s="59" t="s">
        <v>16</v>
      </c>
      <c r="D11" s="59" t="s">
        <v>17</v>
      </c>
      <c r="E11" s="60" t="s">
        <v>14</v>
      </c>
      <c r="F11" s="61"/>
      <c r="G11" s="62" t="s">
        <v>21</v>
      </c>
      <c r="H11" s="117" t="s">
        <v>29</v>
      </c>
      <c r="I11" s="63"/>
      <c r="J11" s="60" t="s">
        <v>22</v>
      </c>
      <c r="K11" s="117" t="s">
        <v>29</v>
      </c>
      <c r="L11" s="63"/>
      <c r="M11" s="60" t="s">
        <v>22</v>
      </c>
      <c r="N11" s="117" t="s">
        <v>29</v>
      </c>
      <c r="O11" s="63"/>
      <c r="P11" s="60" t="s">
        <v>25</v>
      </c>
      <c r="Q11" s="131" t="s">
        <v>29</v>
      </c>
    </row>
    <row r="12" spans="2:17" ht="22.05" customHeight="1" x14ac:dyDescent="0.7">
      <c r="B12" s="137"/>
      <c r="C12" s="64" t="s">
        <v>15</v>
      </c>
      <c r="D12" s="64" t="s">
        <v>15</v>
      </c>
      <c r="E12" s="64" t="s">
        <v>15</v>
      </c>
      <c r="F12" s="115" t="s">
        <v>20</v>
      </c>
      <c r="G12" s="116"/>
      <c r="H12" s="118"/>
      <c r="I12" s="115" t="s">
        <v>15</v>
      </c>
      <c r="J12" s="116"/>
      <c r="K12" s="118"/>
      <c r="L12" s="115" t="s">
        <v>26</v>
      </c>
      <c r="M12" s="116"/>
      <c r="N12" s="118"/>
      <c r="O12" s="92" t="s">
        <v>27</v>
      </c>
      <c r="P12" s="92"/>
      <c r="Q12" s="132"/>
    </row>
    <row r="13" spans="2:17" ht="22.05" customHeight="1" x14ac:dyDescent="0.7">
      <c r="B13" s="65" t="s">
        <v>6</v>
      </c>
      <c r="C13" s="37"/>
      <c r="D13" s="112"/>
      <c r="E13" s="66">
        <f>SUM(C13)</f>
        <v>0</v>
      </c>
      <c r="F13" s="119"/>
      <c r="G13" s="112"/>
      <c r="H13" s="119"/>
      <c r="I13" s="39"/>
      <c r="J13" s="67">
        <f>ROUNDUP(E13/3,0)</f>
        <v>0</v>
      </c>
      <c r="K13" s="68" t="str">
        <f>IF(I13&gt;=J13,"〇","✕")</f>
        <v>〇</v>
      </c>
      <c r="L13" s="112"/>
      <c r="M13" s="112"/>
      <c r="N13" s="112"/>
      <c r="O13" s="69">
        <f>SUM(L25:L27)</f>
        <v>0</v>
      </c>
      <c r="P13" s="69">
        <f>E13*1.65</f>
        <v>0</v>
      </c>
      <c r="Q13" s="70" t="str">
        <f>IF(O13&gt;=P13,"〇","✕")</f>
        <v>〇</v>
      </c>
    </row>
    <row r="14" spans="2:17" ht="22.05" customHeight="1" x14ac:dyDescent="0.7">
      <c r="B14" s="65" t="s">
        <v>7</v>
      </c>
      <c r="C14" s="37"/>
      <c r="D14" s="113"/>
      <c r="E14" s="66">
        <f t="shared" ref="E14:E15" si="0">SUM(C14)</f>
        <v>0</v>
      </c>
      <c r="F14" s="119"/>
      <c r="G14" s="113"/>
      <c r="H14" s="119"/>
      <c r="I14" s="120"/>
      <c r="J14" s="124">
        <f>ROUNDUP((E14+E15)/6,0)</f>
        <v>0</v>
      </c>
      <c r="K14" s="122" t="str">
        <f>IF(I14&gt;=J14,"〇","✕")</f>
        <v>〇</v>
      </c>
      <c r="L14" s="113"/>
      <c r="M14" s="113"/>
      <c r="N14" s="113"/>
      <c r="O14" s="69">
        <f>SUM(L31:L33)</f>
        <v>0</v>
      </c>
      <c r="P14" s="69">
        <f>E14*3.3</f>
        <v>0</v>
      </c>
      <c r="Q14" s="70" t="str">
        <f t="shared" ref="Q14:Q19" si="1">IF(O14&gt;=P14,"〇","✕")</f>
        <v>〇</v>
      </c>
    </row>
    <row r="15" spans="2:17" ht="22.05" customHeight="1" x14ac:dyDescent="0.7">
      <c r="B15" s="65" t="s">
        <v>8</v>
      </c>
      <c r="C15" s="37"/>
      <c r="D15" s="114"/>
      <c r="E15" s="66">
        <f t="shared" si="0"/>
        <v>0</v>
      </c>
      <c r="F15" s="119"/>
      <c r="G15" s="114"/>
      <c r="H15" s="119"/>
      <c r="I15" s="121"/>
      <c r="J15" s="125"/>
      <c r="K15" s="123"/>
      <c r="L15" s="114"/>
      <c r="M15" s="114"/>
      <c r="N15" s="114"/>
      <c r="O15" s="69">
        <f>SUM(L37:L40)</f>
        <v>0</v>
      </c>
      <c r="P15" s="69">
        <f>E15*1.98</f>
        <v>0</v>
      </c>
      <c r="Q15" s="70" t="str">
        <f t="shared" si="1"/>
        <v>〇</v>
      </c>
    </row>
    <row r="16" spans="2:17" ht="22.05" customHeight="1" x14ac:dyDescent="0.7">
      <c r="B16" s="65" t="s">
        <v>12</v>
      </c>
      <c r="C16" s="37"/>
      <c r="D16" s="37"/>
      <c r="E16" s="67">
        <f>SUM(C16:D16)</f>
        <v>0</v>
      </c>
      <c r="F16" s="37"/>
      <c r="G16" s="67">
        <f>IF(D9="無",0,ROUNDUP(E16/35,0))</f>
        <v>0</v>
      </c>
      <c r="H16" s="68" t="str">
        <f>IF(F16&gt;=G16,"〇","✕")</f>
        <v>〇</v>
      </c>
      <c r="I16" s="120"/>
      <c r="J16" s="124">
        <f>MAX(G16+G17,ROUNDUP((E16+E17)/15,0))</f>
        <v>0</v>
      </c>
      <c r="K16" s="122" t="str">
        <f>IF(I16&gt;=J16,"〇","✕")</f>
        <v>〇</v>
      </c>
      <c r="L16" s="66">
        <f>COUNTA(L44:L48)</f>
        <v>0</v>
      </c>
      <c r="M16" s="66">
        <f>G16</f>
        <v>0</v>
      </c>
      <c r="N16" s="68" t="str">
        <f>IF(L16&gt;=M16,"〇","✕")</f>
        <v>〇</v>
      </c>
      <c r="O16" s="69">
        <f>SUM(L44:L48)</f>
        <v>0</v>
      </c>
      <c r="P16" s="69">
        <f t="shared" ref="P16:P19" si="2">E16*1.98</f>
        <v>0</v>
      </c>
      <c r="Q16" s="70" t="str">
        <f t="shared" si="1"/>
        <v>〇</v>
      </c>
    </row>
    <row r="17" spans="2:17" ht="22.05" customHeight="1" x14ac:dyDescent="0.7">
      <c r="B17" s="65" t="s">
        <v>9</v>
      </c>
      <c r="C17" s="37"/>
      <c r="D17" s="37"/>
      <c r="E17" s="67">
        <f t="shared" ref="E17:E19" si="3">SUM(C17:D17)</f>
        <v>0</v>
      </c>
      <c r="F17" s="37"/>
      <c r="G17" s="67">
        <f t="shared" ref="G17:G19" si="4">ROUNDUP(E17/35,0)</f>
        <v>0</v>
      </c>
      <c r="H17" s="68" t="str">
        <f t="shared" ref="H17:H19" si="5">IF(F17&gt;=G17,"〇","✕")</f>
        <v>〇</v>
      </c>
      <c r="I17" s="121"/>
      <c r="J17" s="125"/>
      <c r="K17" s="123"/>
      <c r="L17" s="66">
        <f>COUNTA(P25:P29)</f>
        <v>0</v>
      </c>
      <c r="M17" s="66">
        <f t="shared" ref="M17:M19" si="6">G17</f>
        <v>0</v>
      </c>
      <c r="N17" s="68" t="str">
        <f t="shared" ref="N17:N19" si="7">IF(L17&gt;=M17,"〇","✕")</f>
        <v>〇</v>
      </c>
      <c r="O17" s="69">
        <f>SUM(P25:P29)</f>
        <v>0</v>
      </c>
      <c r="P17" s="69">
        <f t="shared" si="2"/>
        <v>0</v>
      </c>
      <c r="Q17" s="70" t="str">
        <f t="shared" si="1"/>
        <v>〇</v>
      </c>
    </row>
    <row r="18" spans="2:17" ht="22.05" customHeight="1" x14ac:dyDescent="0.7">
      <c r="B18" s="65" t="s">
        <v>10</v>
      </c>
      <c r="C18" s="37"/>
      <c r="D18" s="37"/>
      <c r="E18" s="67">
        <f t="shared" si="3"/>
        <v>0</v>
      </c>
      <c r="F18" s="37"/>
      <c r="G18" s="67">
        <f t="shared" si="4"/>
        <v>0</v>
      </c>
      <c r="H18" s="68" t="str">
        <f t="shared" si="5"/>
        <v>〇</v>
      </c>
      <c r="I18" s="120"/>
      <c r="J18" s="124">
        <f>MAX(G18+G19,ROUNDUP((E18+E19)/25,0))</f>
        <v>0</v>
      </c>
      <c r="K18" s="122" t="str">
        <f>IF(I18&gt;=J18,"〇","✕")</f>
        <v>〇</v>
      </c>
      <c r="L18" s="66">
        <f>COUNTA(P33:P37)</f>
        <v>0</v>
      </c>
      <c r="M18" s="66">
        <f t="shared" si="6"/>
        <v>0</v>
      </c>
      <c r="N18" s="68" t="str">
        <f t="shared" si="7"/>
        <v>〇</v>
      </c>
      <c r="O18" s="69">
        <f>SUM(P33:P37)</f>
        <v>0</v>
      </c>
      <c r="P18" s="69">
        <f t="shared" si="2"/>
        <v>0</v>
      </c>
      <c r="Q18" s="70" t="str">
        <f t="shared" si="1"/>
        <v>〇</v>
      </c>
    </row>
    <row r="19" spans="2:17" ht="22.05" customHeight="1" thickBot="1" x14ac:dyDescent="0.75">
      <c r="B19" s="71" t="s">
        <v>11</v>
      </c>
      <c r="C19" s="38"/>
      <c r="D19" s="38"/>
      <c r="E19" s="67">
        <f t="shared" si="3"/>
        <v>0</v>
      </c>
      <c r="F19" s="38"/>
      <c r="G19" s="67">
        <f t="shared" si="4"/>
        <v>0</v>
      </c>
      <c r="H19" s="68" t="str">
        <f t="shared" si="5"/>
        <v>〇</v>
      </c>
      <c r="I19" s="142"/>
      <c r="J19" s="125"/>
      <c r="K19" s="143"/>
      <c r="L19" s="66">
        <f>COUNTA(P41:P45)</f>
        <v>0</v>
      </c>
      <c r="M19" s="66">
        <f t="shared" si="6"/>
        <v>0</v>
      </c>
      <c r="N19" s="68" t="str">
        <f t="shared" si="7"/>
        <v>〇</v>
      </c>
      <c r="O19" s="72">
        <f>SUM(P41:P45)</f>
        <v>0</v>
      </c>
      <c r="P19" s="69">
        <f t="shared" si="2"/>
        <v>0</v>
      </c>
      <c r="Q19" s="70" t="str">
        <f t="shared" si="1"/>
        <v>〇</v>
      </c>
    </row>
    <row r="20" spans="2:17" ht="22.05" customHeight="1" thickTop="1" thickBot="1" x14ac:dyDescent="0.75">
      <c r="B20" s="73" t="s">
        <v>14</v>
      </c>
      <c r="C20" s="74">
        <f>SUM(C13:C19)</f>
        <v>0</v>
      </c>
      <c r="D20" s="74">
        <f t="shared" ref="D20:G20" si="8">SUM(D13:D19)</f>
        <v>0</v>
      </c>
      <c r="E20" s="74">
        <f t="shared" si="8"/>
        <v>0</v>
      </c>
      <c r="F20" s="74">
        <f t="shared" si="8"/>
        <v>0</v>
      </c>
      <c r="G20" s="74">
        <f t="shared" si="8"/>
        <v>0</v>
      </c>
      <c r="H20" s="75" t="s">
        <v>30</v>
      </c>
      <c r="I20" s="74">
        <f>SUM(I13:I19)</f>
        <v>0</v>
      </c>
      <c r="J20" s="74">
        <f t="shared" ref="J20" si="9">SUM(J13:J19)</f>
        <v>0</v>
      </c>
      <c r="K20" s="75" t="s">
        <v>30</v>
      </c>
      <c r="L20" s="74">
        <f t="shared" ref="L20:M20" si="10">SUM(L13:L19)</f>
        <v>0</v>
      </c>
      <c r="M20" s="74">
        <f t="shared" si="10"/>
        <v>0</v>
      </c>
      <c r="N20" s="75" t="s">
        <v>30</v>
      </c>
      <c r="O20" s="150" t="s">
        <v>63</v>
      </c>
      <c r="P20" s="151"/>
      <c r="Q20" s="40"/>
    </row>
    <row r="21" spans="2:17" ht="22.05" customHeight="1" x14ac:dyDescent="0.7">
      <c r="G21" s="56"/>
      <c r="H21" s="58"/>
      <c r="I21" s="56"/>
      <c r="J21" s="56"/>
      <c r="K21" s="58"/>
      <c r="L21" s="56"/>
      <c r="M21" s="56"/>
      <c r="N21" s="58"/>
      <c r="O21" s="56"/>
      <c r="P21" s="56"/>
      <c r="Q21" s="58"/>
    </row>
    <row r="22" spans="2:17" ht="22.05" customHeight="1" x14ac:dyDescent="0.7">
      <c r="B22" s="76"/>
      <c r="C22" s="57" t="s">
        <v>48</v>
      </c>
      <c r="F22" s="77" t="s">
        <v>57</v>
      </c>
      <c r="K22" s="78" t="s">
        <v>55</v>
      </c>
    </row>
    <row r="23" spans="2:17" ht="22.05" customHeight="1" x14ac:dyDescent="0.7">
      <c r="B23" s="66" t="s">
        <v>31</v>
      </c>
      <c r="C23" s="41"/>
      <c r="F23" s="101" t="s">
        <v>64</v>
      </c>
      <c r="G23" s="101"/>
      <c r="H23" s="44"/>
      <c r="K23" s="88" t="s">
        <v>31</v>
      </c>
      <c r="L23" s="89" t="s">
        <v>49</v>
      </c>
      <c r="M23" s="89" t="s">
        <v>201</v>
      </c>
      <c r="O23" s="99" t="s">
        <v>53</v>
      </c>
      <c r="P23" s="89" t="s">
        <v>49</v>
      </c>
      <c r="Q23" s="89" t="s">
        <v>201</v>
      </c>
    </row>
    <row r="24" spans="2:17" ht="22.05" customHeight="1" x14ac:dyDescent="0.7">
      <c r="B24" s="66" t="s">
        <v>32</v>
      </c>
      <c r="C24" s="41"/>
      <c r="F24" s="91" t="s">
        <v>60</v>
      </c>
      <c r="G24" s="93" t="s">
        <v>61</v>
      </c>
      <c r="H24" s="95" t="s">
        <v>29</v>
      </c>
      <c r="K24" s="88"/>
      <c r="L24" s="89"/>
      <c r="M24" s="90"/>
      <c r="O24" s="88"/>
      <c r="P24" s="89"/>
      <c r="Q24" s="90"/>
    </row>
    <row r="25" spans="2:17" ht="22.05" customHeight="1" x14ac:dyDescent="0.7">
      <c r="B25" s="66" t="s">
        <v>33</v>
      </c>
      <c r="C25" s="41"/>
      <c r="D25" s="28" t="s">
        <v>71</v>
      </c>
      <c r="F25" s="96"/>
      <c r="G25" s="94"/>
      <c r="H25" s="92"/>
      <c r="K25" s="45"/>
      <c r="L25" s="46"/>
      <c r="M25" s="80">
        <f>L25/1.65</f>
        <v>0</v>
      </c>
      <c r="O25" s="45"/>
      <c r="P25" s="46"/>
      <c r="Q25" s="80">
        <f>P25/1.98</f>
        <v>0</v>
      </c>
    </row>
    <row r="26" spans="2:17" ht="22.05" customHeight="1" x14ac:dyDescent="0.7">
      <c r="B26" s="66" t="s">
        <v>34</v>
      </c>
      <c r="C26" s="41"/>
      <c r="D26" s="42"/>
      <c r="F26" s="69">
        <f>SUM(H28:H31)</f>
        <v>0</v>
      </c>
      <c r="G26" s="69" t="e" cm="1">
        <f t="array" ref="G26">_xlfn.IFS(H23="無",MAX(IF(F20&lt;=2,330+30*(F20-1),400+80*(F20-3)),3.3*(E16+E17+E18+E19))+3.3*E15,H23="幼稚園",IF(F20&lt;=2,330+30*(F20-1),400+80*(F20-3))+3.3*E15,H23="保育所",3.3*(E15+E16+E17+E18+E19))</f>
        <v>#N/A</v>
      </c>
      <c r="H26" s="68" t="e">
        <f>IF(F26&gt;=G26,"〇","✕")</f>
        <v>#N/A</v>
      </c>
      <c r="K26" s="47"/>
      <c r="L26" s="48"/>
      <c r="M26" s="81">
        <f>L26/0.16</f>
        <v>0</v>
      </c>
      <c r="O26" s="47"/>
      <c r="P26" s="48"/>
      <c r="Q26" s="81">
        <f>P26/1.98</f>
        <v>0</v>
      </c>
    </row>
    <row r="27" spans="2:17" ht="22.05" customHeight="1" x14ac:dyDescent="0.7">
      <c r="B27" s="146" t="str" cm="1">
        <f t="array" ref="B27">IF(OR(C23:C26="2階",C23:C26="3階以上"),HYPERLINK("#'3　避難用設備等基準'!B1","シート3 避難用設備等基準 を作成"),"")</f>
        <v/>
      </c>
      <c r="C27" s="146"/>
      <c r="D27" s="146"/>
      <c r="E27" s="147"/>
      <c r="F27" s="144" t="s">
        <v>58</v>
      </c>
      <c r="G27" s="145"/>
      <c r="H27" s="28" t="s">
        <v>59</v>
      </c>
      <c r="K27" s="49"/>
      <c r="L27" s="50"/>
      <c r="M27" s="82">
        <f>L253/1.65</f>
        <v>0</v>
      </c>
      <c r="O27" s="47"/>
      <c r="P27" s="48"/>
      <c r="Q27" s="81">
        <f>P27/1.98</f>
        <v>0</v>
      </c>
    </row>
    <row r="28" spans="2:17" ht="22.05" customHeight="1" x14ac:dyDescent="0.7">
      <c r="F28" s="103"/>
      <c r="G28" s="105"/>
      <c r="H28" s="39"/>
      <c r="O28" s="47"/>
      <c r="P28" s="48"/>
      <c r="Q28" s="81">
        <f>P28/1.98</f>
        <v>0</v>
      </c>
    </row>
    <row r="29" spans="2:17" ht="22.05" customHeight="1" x14ac:dyDescent="0.7">
      <c r="B29" s="101" t="s">
        <v>68</v>
      </c>
      <c r="C29" s="101"/>
      <c r="D29" s="79" t="s">
        <v>47</v>
      </c>
      <c r="F29" s="103"/>
      <c r="G29" s="105"/>
      <c r="H29" s="39"/>
      <c r="K29" s="95" t="s">
        <v>32</v>
      </c>
      <c r="L29" s="93" t="s">
        <v>49</v>
      </c>
      <c r="M29" s="89" t="s">
        <v>201</v>
      </c>
      <c r="O29" s="49"/>
      <c r="P29" s="50"/>
      <c r="Q29" s="82">
        <f>P29/1.98</f>
        <v>0</v>
      </c>
    </row>
    <row r="30" spans="2:17" ht="22.05" customHeight="1" x14ac:dyDescent="0.7">
      <c r="B30" s="102" t="s">
        <v>35</v>
      </c>
      <c r="C30" s="102"/>
      <c r="D30" s="41"/>
      <c r="F30" s="103"/>
      <c r="G30" s="105"/>
      <c r="H30" s="39"/>
      <c r="K30" s="92"/>
      <c r="L30" s="94"/>
      <c r="M30" s="90"/>
    </row>
    <row r="31" spans="2:17" ht="22.05" customHeight="1" x14ac:dyDescent="0.7">
      <c r="B31" s="100" t="s">
        <v>36</v>
      </c>
      <c r="C31" s="100"/>
      <c r="D31" s="41"/>
      <c r="F31" s="103"/>
      <c r="G31" s="105"/>
      <c r="H31" s="39"/>
      <c r="K31" s="45"/>
      <c r="L31" s="46"/>
      <c r="M31" s="80">
        <f>L31/3.3</f>
        <v>0</v>
      </c>
      <c r="O31" s="99" t="s">
        <v>52</v>
      </c>
      <c r="P31" s="89" t="s">
        <v>49</v>
      </c>
      <c r="Q31" s="89" t="s">
        <v>201</v>
      </c>
    </row>
    <row r="32" spans="2:17" ht="22.05" customHeight="1" x14ac:dyDescent="0.7">
      <c r="B32" s="100" t="s">
        <v>37</v>
      </c>
      <c r="C32" s="100"/>
      <c r="D32" s="41"/>
      <c r="K32" s="47"/>
      <c r="L32" s="48"/>
      <c r="M32" s="81">
        <f>L32/3.3</f>
        <v>0</v>
      </c>
      <c r="O32" s="88"/>
      <c r="P32" s="89"/>
      <c r="Q32" s="90"/>
    </row>
    <row r="33" spans="2:17" ht="22.05" customHeight="1" x14ac:dyDescent="0.7">
      <c r="B33" s="100" t="s">
        <v>38</v>
      </c>
      <c r="C33" s="100"/>
      <c r="D33" s="41"/>
      <c r="F33" s="77" t="s">
        <v>56</v>
      </c>
      <c r="G33" s="83"/>
      <c r="H33" s="83"/>
      <c r="K33" s="49"/>
      <c r="L33" s="50"/>
      <c r="M33" s="82">
        <f>L33/3.3</f>
        <v>0</v>
      </c>
      <c r="O33" s="45"/>
      <c r="P33" s="46"/>
      <c r="Q33" s="80">
        <f>P33/1.98</f>
        <v>0</v>
      </c>
    </row>
    <row r="34" spans="2:17" ht="22.05" customHeight="1" x14ac:dyDescent="0.7">
      <c r="B34" s="100" t="s">
        <v>39</v>
      </c>
      <c r="C34" s="100"/>
      <c r="D34" s="41"/>
      <c r="F34" s="101" t="s">
        <v>64</v>
      </c>
      <c r="G34" s="101"/>
      <c r="H34" s="44"/>
      <c r="O34" s="47"/>
      <c r="P34" s="48"/>
      <c r="Q34" s="81">
        <f>P34/1.98</f>
        <v>0</v>
      </c>
    </row>
    <row r="35" spans="2:17" ht="22.05" customHeight="1" x14ac:dyDescent="0.7">
      <c r="B35" s="100" t="s">
        <v>40</v>
      </c>
      <c r="C35" s="100"/>
      <c r="D35" s="41"/>
      <c r="F35" s="91" t="s">
        <v>60</v>
      </c>
      <c r="G35" s="93" t="s">
        <v>61</v>
      </c>
      <c r="H35" s="95" t="s">
        <v>29</v>
      </c>
      <c r="K35" s="97" t="s">
        <v>51</v>
      </c>
      <c r="L35" s="93" t="s">
        <v>49</v>
      </c>
      <c r="M35" s="89" t="s">
        <v>201</v>
      </c>
      <c r="O35" s="47"/>
      <c r="P35" s="48"/>
      <c r="Q35" s="81">
        <f>P35/1.98</f>
        <v>0</v>
      </c>
    </row>
    <row r="36" spans="2:17" ht="22.05" customHeight="1" x14ac:dyDescent="0.7">
      <c r="B36" s="100" t="s">
        <v>41</v>
      </c>
      <c r="C36" s="100"/>
      <c r="D36" s="41"/>
      <c r="F36" s="96"/>
      <c r="G36" s="94"/>
      <c r="H36" s="92"/>
      <c r="K36" s="98"/>
      <c r="L36" s="94"/>
      <c r="M36" s="90"/>
      <c r="O36" s="47"/>
      <c r="P36" s="48"/>
      <c r="Q36" s="81">
        <f>P36/1.98</f>
        <v>0</v>
      </c>
    </row>
    <row r="37" spans="2:17" ht="22.05" customHeight="1" x14ac:dyDescent="0.7">
      <c r="B37" s="100" t="s">
        <v>42</v>
      </c>
      <c r="C37" s="100"/>
      <c r="D37" s="41"/>
      <c r="F37" s="43"/>
      <c r="G37" s="84" t="e" cm="1">
        <f t="array" ref="G37">_xlfn.IFS(H34="無",IF(F20&lt;=1,180,320+100*(F20-2))+SUM(P13:P15),H34="幼稚園",IF(F20&lt;=1,180,320+100*(F20-2))+SUM(P13:P14),H34="保育所",SUM(P13:P19))</f>
        <v>#N/A</v>
      </c>
      <c r="H37" s="68" t="e">
        <f>IF(F37&gt;=G37,"〇","✕")</f>
        <v>#N/A</v>
      </c>
      <c r="K37" s="45"/>
      <c r="L37" s="46"/>
      <c r="M37" s="80">
        <f>L37/1.98</f>
        <v>0</v>
      </c>
      <c r="O37" s="49"/>
      <c r="P37" s="50"/>
      <c r="Q37" s="82">
        <f>P37/1.98</f>
        <v>0</v>
      </c>
    </row>
    <row r="38" spans="2:17" ht="22.05" customHeight="1" x14ac:dyDescent="0.7">
      <c r="B38" s="100" t="s">
        <v>43</v>
      </c>
      <c r="C38" s="100"/>
      <c r="D38" s="41"/>
      <c r="K38" s="47"/>
      <c r="L38" s="48"/>
      <c r="M38" s="81">
        <f>L38/1.98</f>
        <v>0</v>
      </c>
    </row>
    <row r="39" spans="2:17" ht="22.05" customHeight="1" x14ac:dyDescent="0.7">
      <c r="B39" s="100" t="s">
        <v>44</v>
      </c>
      <c r="C39" s="100"/>
      <c r="D39" s="41"/>
      <c r="F39" s="77" t="s">
        <v>65</v>
      </c>
      <c r="K39" s="47"/>
      <c r="L39" s="48"/>
      <c r="M39" s="81">
        <f>L39/1.98</f>
        <v>0</v>
      </c>
      <c r="O39" s="99" t="s">
        <v>54</v>
      </c>
      <c r="P39" s="89" t="s">
        <v>49</v>
      </c>
      <c r="Q39" s="89" t="s">
        <v>201</v>
      </c>
    </row>
    <row r="40" spans="2:17" ht="22.05" customHeight="1" x14ac:dyDescent="0.7">
      <c r="B40" s="100" t="s">
        <v>45</v>
      </c>
      <c r="C40" s="100"/>
      <c r="D40" s="41"/>
      <c r="F40" s="101" t="s">
        <v>66</v>
      </c>
      <c r="G40" s="101"/>
      <c r="H40" s="44"/>
      <c r="K40" s="49"/>
      <c r="L40" s="50"/>
      <c r="M40" s="82">
        <f>L40/1.98</f>
        <v>0</v>
      </c>
      <c r="O40" s="88"/>
      <c r="P40" s="89"/>
      <c r="Q40" s="90"/>
    </row>
    <row r="41" spans="2:17" ht="22.05" customHeight="1" x14ac:dyDescent="0.7">
      <c r="B41" s="100" t="s">
        <v>46</v>
      </c>
      <c r="C41" s="100"/>
      <c r="D41" s="41"/>
      <c r="F41" s="148" t="str">
        <f>IF(H40="有",HYPERLINK("#'4　外部搬入'!B1","シート4 外部搬入　を作成"),"")</f>
        <v/>
      </c>
      <c r="G41" s="148"/>
      <c r="H41" s="148"/>
      <c r="O41" s="45"/>
      <c r="P41" s="46"/>
      <c r="Q41" s="80">
        <f>P41/1.98</f>
        <v>0</v>
      </c>
    </row>
    <row r="42" spans="2:17" ht="22.05" customHeight="1" x14ac:dyDescent="0.7">
      <c r="K42" s="91" t="s">
        <v>50</v>
      </c>
      <c r="L42" s="89" t="s">
        <v>49</v>
      </c>
      <c r="M42" s="89" t="s">
        <v>201</v>
      </c>
      <c r="O42" s="47"/>
      <c r="P42" s="48"/>
      <c r="Q42" s="81">
        <f>P42/1.98</f>
        <v>0</v>
      </c>
    </row>
    <row r="43" spans="2:17" ht="22.05" customHeight="1" x14ac:dyDescent="0.7">
      <c r="K43" s="96"/>
      <c r="L43" s="89"/>
      <c r="M43" s="90"/>
      <c r="O43" s="47"/>
      <c r="P43" s="48"/>
      <c r="Q43" s="81">
        <f>P43/1.98</f>
        <v>0</v>
      </c>
    </row>
    <row r="44" spans="2:17" ht="22.05" customHeight="1" x14ac:dyDescent="0.7">
      <c r="K44" s="45"/>
      <c r="L44" s="46"/>
      <c r="M44" s="80">
        <f>L44/1.98</f>
        <v>0</v>
      </c>
      <c r="O44" s="47"/>
      <c r="P44" s="48"/>
      <c r="Q44" s="81">
        <f>P44/1.98</f>
        <v>0</v>
      </c>
    </row>
    <row r="45" spans="2:17" ht="22.05" customHeight="1" x14ac:dyDescent="0.7">
      <c r="K45" s="47"/>
      <c r="L45" s="48"/>
      <c r="M45" s="81">
        <f>L45/1.98</f>
        <v>0</v>
      </c>
      <c r="O45" s="49"/>
      <c r="P45" s="50"/>
      <c r="Q45" s="82">
        <f>P45/1.98</f>
        <v>0</v>
      </c>
    </row>
    <row r="46" spans="2:17" ht="22.05" customHeight="1" x14ac:dyDescent="0.7">
      <c r="K46" s="47"/>
      <c r="L46" s="48"/>
      <c r="M46" s="81">
        <f>L46/1.98</f>
        <v>0</v>
      </c>
    </row>
    <row r="47" spans="2:17" ht="22.05" customHeight="1" x14ac:dyDescent="0.7">
      <c r="K47" s="47"/>
      <c r="L47" s="48"/>
      <c r="M47" s="81">
        <f>L47/1.98</f>
        <v>0</v>
      </c>
      <c r="O47" s="88" t="s">
        <v>62</v>
      </c>
      <c r="P47" s="89" t="s">
        <v>49</v>
      </c>
      <c r="Q47" s="89" t="s">
        <v>201</v>
      </c>
    </row>
    <row r="48" spans="2:17" ht="22.05" customHeight="1" x14ac:dyDescent="0.7">
      <c r="K48" s="49"/>
      <c r="L48" s="50"/>
      <c r="M48" s="82">
        <f>L48/1.98</f>
        <v>0</v>
      </c>
      <c r="O48" s="88"/>
      <c r="P48" s="89"/>
      <c r="Q48" s="90"/>
    </row>
    <row r="49" spans="15:17" ht="22.05" customHeight="1" x14ac:dyDescent="0.7">
      <c r="O49" s="45"/>
      <c r="P49" s="46"/>
      <c r="Q49" s="80">
        <f>P49/1.98</f>
        <v>0</v>
      </c>
    </row>
    <row r="50" spans="15:17" ht="22.05" customHeight="1" x14ac:dyDescent="0.7">
      <c r="O50" s="51"/>
      <c r="P50" s="52"/>
      <c r="Q50" s="85">
        <f>P50/1.98</f>
        <v>0</v>
      </c>
    </row>
  </sheetData>
  <sheetProtection sheet="1" objects="1" scenarios="1"/>
  <mergeCells count="97">
    <mergeCell ref="B37:C37"/>
    <mergeCell ref="B38:C38"/>
    <mergeCell ref="P31:P32"/>
    <mergeCell ref="B6:C6"/>
    <mergeCell ref="D6:I6"/>
    <mergeCell ref="O20:P20"/>
    <mergeCell ref="F34:G34"/>
    <mergeCell ref="F23:G23"/>
    <mergeCell ref="F24:F25"/>
    <mergeCell ref="G24:G25"/>
    <mergeCell ref="H24:H25"/>
    <mergeCell ref="L29:L30"/>
    <mergeCell ref="M29:M30"/>
    <mergeCell ref="K29:K30"/>
    <mergeCell ref="F28:G28"/>
    <mergeCell ref="B29:C29"/>
    <mergeCell ref="Q47:Q48"/>
    <mergeCell ref="B39:C39"/>
    <mergeCell ref="B40:C40"/>
    <mergeCell ref="O39:O40"/>
    <mergeCell ref="P39:P40"/>
    <mergeCell ref="Q39:Q40"/>
    <mergeCell ref="B41:C41"/>
    <mergeCell ref="F40:G40"/>
    <mergeCell ref="K42:K43"/>
    <mergeCell ref="L42:L43"/>
    <mergeCell ref="M42:M43"/>
    <mergeCell ref="O47:O48"/>
    <mergeCell ref="P47:P48"/>
    <mergeCell ref="F41:H41"/>
    <mergeCell ref="Q31:Q32"/>
    <mergeCell ref="B33:C33"/>
    <mergeCell ref="B34:C34"/>
    <mergeCell ref="F35:F36"/>
    <mergeCell ref="G35:G36"/>
    <mergeCell ref="H35:H36"/>
    <mergeCell ref="B35:C35"/>
    <mergeCell ref="O31:O32"/>
    <mergeCell ref="B36:C36"/>
    <mergeCell ref="K35:K36"/>
    <mergeCell ref="L35:L36"/>
    <mergeCell ref="M35:M36"/>
    <mergeCell ref="B31:C31"/>
    <mergeCell ref="F31:G31"/>
    <mergeCell ref="B32:C32"/>
    <mergeCell ref="F29:G29"/>
    <mergeCell ref="B30:C30"/>
    <mergeCell ref="F30:G30"/>
    <mergeCell ref="L23:L24"/>
    <mergeCell ref="M23:M24"/>
    <mergeCell ref="B27:E27"/>
    <mergeCell ref="O23:O24"/>
    <mergeCell ref="P23:P24"/>
    <mergeCell ref="Q23:Q24"/>
    <mergeCell ref="F27:G27"/>
    <mergeCell ref="I18:I19"/>
    <mergeCell ref="J18:J19"/>
    <mergeCell ref="K18:K19"/>
    <mergeCell ref="K23:K24"/>
    <mergeCell ref="N13:N15"/>
    <mergeCell ref="I14:I15"/>
    <mergeCell ref="J14:J15"/>
    <mergeCell ref="K14:K15"/>
    <mergeCell ref="I16:I17"/>
    <mergeCell ref="J16:J17"/>
    <mergeCell ref="K16:K17"/>
    <mergeCell ref="M13:M15"/>
    <mergeCell ref="D13:D15"/>
    <mergeCell ref="F13:F15"/>
    <mergeCell ref="G13:G15"/>
    <mergeCell ref="H13:H15"/>
    <mergeCell ref="L13:L15"/>
    <mergeCell ref="B11:B12"/>
    <mergeCell ref="H11:H12"/>
    <mergeCell ref="K11:K12"/>
    <mergeCell ref="N11:N12"/>
    <mergeCell ref="Q11:Q12"/>
    <mergeCell ref="F12:G12"/>
    <mergeCell ref="I12:J12"/>
    <mergeCell ref="L12:M12"/>
    <mergeCell ref="O12:P12"/>
    <mergeCell ref="B3:C4"/>
    <mergeCell ref="D3:I3"/>
    <mergeCell ref="J3:K4"/>
    <mergeCell ref="L3:Q3"/>
    <mergeCell ref="D4:I4"/>
    <mergeCell ref="L4:Q4"/>
    <mergeCell ref="B5:C5"/>
    <mergeCell ref="D5:I5"/>
    <mergeCell ref="J5:K5"/>
    <mergeCell ref="L5:Q5"/>
    <mergeCell ref="B10:E10"/>
    <mergeCell ref="F10:H10"/>
    <mergeCell ref="I10:K10"/>
    <mergeCell ref="L10:N10"/>
    <mergeCell ref="O10:Q10"/>
    <mergeCell ref="B9:C9"/>
  </mergeCells>
  <phoneticPr fontId="2"/>
  <conditionalFormatting sqref="D30">
    <cfRule type="expression" dxfId="38" priority="12">
      <formula>$D$30="✕"</formula>
    </cfRule>
  </conditionalFormatting>
  <conditionalFormatting sqref="D31">
    <cfRule type="expression" dxfId="37" priority="11">
      <formula>$D$31="✕"</formula>
    </cfRule>
  </conditionalFormatting>
  <conditionalFormatting sqref="D32">
    <cfRule type="expression" dxfId="36" priority="10">
      <formula>$D$32="✕"</formula>
    </cfRule>
  </conditionalFormatting>
  <conditionalFormatting sqref="D33">
    <cfRule type="expression" dxfId="35" priority="9">
      <formula>$D$33="✕"</formula>
    </cfRule>
  </conditionalFormatting>
  <conditionalFormatting sqref="D34">
    <cfRule type="expression" dxfId="34" priority="8">
      <formula>$D$34="✕"</formula>
    </cfRule>
  </conditionalFormatting>
  <conditionalFormatting sqref="D35">
    <cfRule type="expression" dxfId="33" priority="7">
      <formula>$D$35="✕"</formula>
    </cfRule>
  </conditionalFormatting>
  <conditionalFormatting sqref="D36">
    <cfRule type="expression" dxfId="32" priority="6">
      <formula>$D$36="✕"</formula>
    </cfRule>
  </conditionalFormatting>
  <conditionalFormatting sqref="D37">
    <cfRule type="expression" dxfId="31" priority="5">
      <formula>$D$37="✕"</formula>
    </cfRule>
  </conditionalFormatting>
  <conditionalFormatting sqref="D38">
    <cfRule type="expression" dxfId="30" priority="4">
      <formula>$D$38="✕"</formula>
    </cfRule>
  </conditionalFormatting>
  <conditionalFormatting sqref="D39">
    <cfRule type="expression" dxfId="29" priority="3">
      <formula>$D$39="✕"</formula>
    </cfRule>
  </conditionalFormatting>
  <conditionalFormatting sqref="D40">
    <cfRule type="expression" dxfId="28" priority="2">
      <formula>$D$40="✕"</formula>
    </cfRule>
  </conditionalFormatting>
  <conditionalFormatting sqref="D41">
    <cfRule type="expression" dxfId="27" priority="1">
      <formula>$D$41="✕"</formula>
    </cfRule>
  </conditionalFormatting>
  <conditionalFormatting sqref="H16">
    <cfRule type="expression" dxfId="26" priority="33">
      <formula>$H$16="✕"</formula>
    </cfRule>
  </conditionalFormatting>
  <conditionalFormatting sqref="H17">
    <cfRule type="expression" dxfId="25" priority="32">
      <formula>$H$17="✕"</formula>
    </cfRule>
  </conditionalFormatting>
  <conditionalFormatting sqref="H18">
    <cfRule type="expression" dxfId="24" priority="31">
      <formula>$H$18="✕"</formula>
    </cfRule>
  </conditionalFormatting>
  <conditionalFormatting sqref="H19">
    <cfRule type="expression" dxfId="23" priority="30">
      <formula>$H$19="✕"</formula>
    </cfRule>
  </conditionalFormatting>
  <conditionalFormatting sqref="H26">
    <cfRule type="expression" dxfId="22" priority="14">
      <formula>$H$26="✕"</formula>
    </cfRule>
  </conditionalFormatting>
  <conditionalFormatting sqref="H37">
    <cfRule type="expression" dxfId="21" priority="13">
      <formula>$H$37="✕"</formula>
    </cfRule>
  </conditionalFormatting>
  <conditionalFormatting sqref="K13">
    <cfRule type="expression" dxfId="20" priority="29">
      <formula>$K$13="✕"</formula>
    </cfRule>
  </conditionalFormatting>
  <conditionalFormatting sqref="K14:K15">
    <cfRule type="expression" dxfId="19" priority="28">
      <formula>$K$14="✕"</formula>
    </cfRule>
  </conditionalFormatting>
  <conditionalFormatting sqref="K16:K17">
    <cfRule type="expression" dxfId="18" priority="27">
      <formula>$K$16="✕"</formula>
    </cfRule>
  </conditionalFormatting>
  <conditionalFormatting sqref="K18:K19">
    <cfRule type="expression" dxfId="17" priority="26">
      <formula>$K$18="✕"</formula>
    </cfRule>
  </conditionalFormatting>
  <conditionalFormatting sqref="N16">
    <cfRule type="expression" dxfId="16" priority="25">
      <formula>$N$16="✕"</formula>
    </cfRule>
  </conditionalFormatting>
  <conditionalFormatting sqref="N17">
    <cfRule type="expression" dxfId="15" priority="24">
      <formula>$N$17="✕"</formula>
    </cfRule>
  </conditionalFormatting>
  <conditionalFormatting sqref="N18">
    <cfRule type="expression" dxfId="14" priority="23">
      <formula>$N$18="✕"</formula>
    </cfRule>
  </conditionalFormatting>
  <conditionalFormatting sqref="N19">
    <cfRule type="expression" dxfId="13" priority="22">
      <formula>$N$19="✕"</formula>
    </cfRule>
  </conditionalFormatting>
  <conditionalFormatting sqref="Q13">
    <cfRule type="expression" dxfId="12" priority="21">
      <formula>$Q$13="✕"</formula>
    </cfRule>
  </conditionalFormatting>
  <conditionalFormatting sqref="Q14">
    <cfRule type="expression" dxfId="11" priority="20">
      <formula>$Q$14="✕"</formula>
    </cfRule>
  </conditionalFormatting>
  <conditionalFormatting sqref="Q15">
    <cfRule type="expression" dxfId="10" priority="19">
      <formula>$Q$15="✕"</formula>
    </cfRule>
  </conditionalFormatting>
  <conditionalFormatting sqref="Q16">
    <cfRule type="expression" dxfId="9" priority="18">
      <formula>$Q$16="✕"</formula>
    </cfRule>
  </conditionalFormatting>
  <conditionalFormatting sqref="Q16:Q19">
    <cfRule type="expression" dxfId="8" priority="34">
      <formula>$Q$20="有"</formula>
    </cfRule>
  </conditionalFormatting>
  <conditionalFormatting sqref="Q17">
    <cfRule type="expression" dxfId="7" priority="17">
      <formula>$Q$17="✕"</formula>
    </cfRule>
  </conditionalFormatting>
  <conditionalFormatting sqref="Q18">
    <cfRule type="expression" dxfId="6" priority="16">
      <formula>$Q$18="✕"</formula>
    </cfRule>
  </conditionalFormatting>
  <conditionalFormatting sqref="Q19">
    <cfRule type="expression" dxfId="5" priority="15">
      <formula>$Q$19="✕"</formula>
    </cfRule>
  </conditionalFormatting>
  <dataValidations count="5">
    <dataValidation type="list" allowBlank="1" showInputMessage="1" showErrorMessage="1" sqref="D30:D41" xr:uid="{64870E22-06DD-48E3-9C57-D398CC8C77B6}">
      <formula1>"〇,✕"</formula1>
    </dataValidation>
    <dataValidation type="list" allowBlank="1" showInputMessage="1" showErrorMessage="1" sqref="D26" xr:uid="{E47DBE6C-D030-41C8-AEAE-751547B795A3}">
      <formula1>"専用,兼用,一部兼用"</formula1>
    </dataValidation>
    <dataValidation type="list" allowBlank="1" showInputMessage="1" showErrorMessage="1" sqref="C23:C26" xr:uid="{326CB331-5BC7-4DE9-BB7C-833232691F35}">
      <formula1>"1階,2階,3階以上"</formula1>
    </dataValidation>
    <dataValidation type="list" allowBlank="1" showInputMessage="1" showErrorMessage="1" sqref="Q20 H40 D9" xr:uid="{DA088A62-4A52-4C25-BE2A-ADE2D465FC2D}">
      <formula1>"無,有"</formula1>
    </dataValidation>
    <dataValidation type="list" allowBlank="1" showInputMessage="1" showErrorMessage="1" sqref="H23 H34" xr:uid="{96830526-D773-458C-A56F-63837BAA2B34}">
      <formula1>"無,幼稚園,保育所"</formula1>
    </dataValidation>
  </dataValidations>
  <printOptions horizontalCentered="1"/>
  <pageMargins left="0.9055118110236221" right="0.9055118110236221"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6BEEE-C1EE-441E-ADC3-090BD5E9B6FF}">
  <sheetPr>
    <pageSetUpPr fitToPage="1"/>
  </sheetPr>
  <dimension ref="B1:Q76"/>
  <sheetViews>
    <sheetView view="pageBreakPreview" zoomScaleNormal="100" zoomScaleSheetLayoutView="100" workbookViewId="0">
      <selection activeCell="C12" sqref="C12"/>
    </sheetView>
  </sheetViews>
  <sheetFormatPr defaultColWidth="7.5625" defaultRowHeight="21.4" customHeight="1" x14ac:dyDescent="0.7"/>
  <cols>
    <col min="2" max="2" width="3.5625" customWidth="1"/>
    <col min="3" max="3" width="10.5625" customWidth="1"/>
    <col min="4" max="4" width="4.5625" customWidth="1"/>
    <col min="5" max="11" width="8.0625" customWidth="1"/>
    <col min="12" max="13" width="5.5625" customWidth="1"/>
  </cols>
  <sheetData>
    <row r="1" spans="2:17" ht="21.4" customHeight="1" x14ac:dyDescent="0.7">
      <c r="B1" s="1" t="s">
        <v>75</v>
      </c>
      <c r="C1" s="1"/>
    </row>
    <row r="2" spans="2:17" ht="21.4" customHeight="1" x14ac:dyDescent="0.7">
      <c r="B2" t="s">
        <v>76</v>
      </c>
    </row>
    <row r="3" spans="2:17" ht="21.4" customHeight="1" x14ac:dyDescent="0.7">
      <c r="B3" s="157" t="s">
        <v>202</v>
      </c>
      <c r="C3" s="158"/>
      <c r="D3" s="158"/>
      <c r="E3" s="149" t="s">
        <v>77</v>
      </c>
      <c r="F3" s="149"/>
      <c r="G3" s="149"/>
      <c r="H3" s="149" t="s">
        <v>78</v>
      </c>
      <c r="I3" s="149"/>
      <c r="J3" s="149"/>
      <c r="K3" s="153" t="s">
        <v>81</v>
      </c>
      <c r="L3" s="153"/>
      <c r="M3" s="153"/>
      <c r="N3" s="153"/>
      <c r="O3" s="153"/>
      <c r="P3" s="153"/>
      <c r="Q3" s="153"/>
    </row>
    <row r="4" spans="2:17" ht="21.4" customHeight="1" x14ac:dyDescent="0.7">
      <c r="B4" s="158"/>
      <c r="C4" s="158"/>
      <c r="D4" s="158"/>
      <c r="E4" s="29" t="s">
        <v>79</v>
      </c>
      <c r="F4" s="149" t="s">
        <v>80</v>
      </c>
      <c r="G4" s="149"/>
      <c r="H4" s="29" t="s">
        <v>79</v>
      </c>
      <c r="I4" s="149" t="s">
        <v>80</v>
      </c>
      <c r="J4" s="149"/>
      <c r="K4" s="153"/>
      <c r="L4" s="153"/>
      <c r="M4" s="153"/>
      <c r="N4" s="153"/>
      <c r="O4" s="153"/>
      <c r="P4" s="153"/>
      <c r="Q4" s="153"/>
    </row>
    <row r="5" spans="2:17" ht="21.4" customHeight="1" x14ac:dyDescent="0.7">
      <c r="B5" s="154"/>
      <c r="C5" s="154"/>
      <c r="D5" s="154"/>
      <c r="E5" s="154"/>
      <c r="F5" s="156"/>
      <c r="G5" s="154"/>
      <c r="H5" s="154"/>
      <c r="I5" s="156"/>
      <c r="J5" s="154"/>
      <c r="K5" s="155" t="s">
        <v>136</v>
      </c>
      <c r="L5" s="154"/>
      <c r="M5" s="154"/>
      <c r="N5" s="154"/>
      <c r="O5" s="154"/>
      <c r="P5" s="154"/>
      <c r="Q5" s="154"/>
    </row>
    <row r="6" spans="2:17" ht="21.4" customHeight="1" x14ac:dyDescent="0.7">
      <c r="B6" s="154"/>
      <c r="C6" s="154"/>
      <c r="D6" s="154"/>
      <c r="E6" s="154"/>
      <c r="F6" s="154"/>
      <c r="G6" s="154"/>
      <c r="H6" s="154"/>
      <c r="I6" s="154"/>
      <c r="J6" s="154"/>
      <c r="K6" s="154"/>
      <c r="L6" s="154"/>
      <c r="M6" s="154"/>
      <c r="N6" s="154"/>
      <c r="O6" s="154"/>
      <c r="P6" s="154"/>
      <c r="Q6" s="154"/>
    </row>
    <row r="7" spans="2:17" ht="21.4" customHeight="1" x14ac:dyDescent="0.7">
      <c r="B7" s="160" t="s">
        <v>83</v>
      </c>
      <c r="C7" s="160"/>
      <c r="D7" s="160"/>
      <c r="E7" s="160"/>
      <c r="F7" s="160"/>
      <c r="G7" s="160"/>
      <c r="H7" s="160"/>
      <c r="I7" s="160"/>
      <c r="J7" s="160"/>
      <c r="K7" s="160"/>
      <c r="L7" s="160"/>
      <c r="M7" s="160"/>
      <c r="N7" s="160"/>
      <c r="O7" s="160"/>
      <c r="P7" s="160"/>
      <c r="Q7" s="160"/>
    </row>
    <row r="8" spans="2:17" ht="21.4" customHeight="1" x14ac:dyDescent="0.7">
      <c r="B8" s="161"/>
      <c r="C8" s="161"/>
      <c r="D8" s="161"/>
      <c r="E8" s="161"/>
      <c r="F8" s="161"/>
      <c r="G8" s="161"/>
      <c r="H8" s="161"/>
      <c r="I8" s="161"/>
      <c r="J8" s="161"/>
      <c r="K8" s="161"/>
      <c r="L8" s="161"/>
      <c r="M8" s="161"/>
      <c r="N8" s="161"/>
      <c r="O8" s="161"/>
      <c r="P8" s="161"/>
      <c r="Q8" s="161"/>
    </row>
    <row r="9" spans="2:17" ht="21.4" customHeight="1" x14ac:dyDescent="0.7">
      <c r="B9" t="s">
        <v>84</v>
      </c>
    </row>
    <row r="10" spans="2:17" ht="15.4" customHeight="1" x14ac:dyDescent="0.7">
      <c r="B10" s="162" t="s">
        <v>85</v>
      </c>
      <c r="C10" s="88" t="s">
        <v>86</v>
      </c>
      <c r="D10" s="88" t="s">
        <v>82</v>
      </c>
      <c r="E10" s="88"/>
      <c r="F10" s="88" t="s">
        <v>87</v>
      </c>
      <c r="G10" s="88" t="s">
        <v>88</v>
      </c>
      <c r="H10" s="99" t="s">
        <v>93</v>
      </c>
      <c r="I10" s="88" t="s">
        <v>89</v>
      </c>
      <c r="J10" s="88"/>
      <c r="K10" s="88"/>
      <c r="L10" s="88" t="s">
        <v>92</v>
      </c>
      <c r="M10" s="88"/>
      <c r="N10" s="99" t="s">
        <v>118</v>
      </c>
      <c r="O10" s="88"/>
      <c r="P10" s="88"/>
      <c r="Q10" s="88"/>
    </row>
    <row r="11" spans="2:17" ht="21.4" customHeight="1" x14ac:dyDescent="0.7">
      <c r="B11" s="162"/>
      <c r="C11" s="88"/>
      <c r="D11" s="88"/>
      <c r="E11" s="88"/>
      <c r="F11" s="88"/>
      <c r="G11" s="88"/>
      <c r="H11" s="88"/>
      <c r="I11" s="28" t="s">
        <v>77</v>
      </c>
      <c r="J11" s="28" t="s">
        <v>90</v>
      </c>
      <c r="K11" s="28" t="s">
        <v>91</v>
      </c>
      <c r="L11" s="88"/>
      <c r="M11" s="88"/>
      <c r="N11" s="88"/>
      <c r="O11" s="88"/>
      <c r="P11" s="88"/>
      <c r="Q11" s="88"/>
    </row>
    <row r="12" spans="2:17" ht="21.4" customHeight="1" x14ac:dyDescent="0.7">
      <c r="B12" s="3">
        <v>1</v>
      </c>
      <c r="C12" s="34"/>
      <c r="D12" s="159"/>
      <c r="E12" s="159"/>
      <c r="F12" s="34"/>
      <c r="G12" s="34"/>
      <c r="H12" s="35"/>
      <c r="I12" s="35"/>
      <c r="J12" s="35"/>
      <c r="K12" s="35"/>
      <c r="L12" s="152"/>
      <c r="M12" s="152"/>
      <c r="N12" s="152"/>
      <c r="O12" s="152"/>
      <c r="P12" s="152"/>
      <c r="Q12" s="152"/>
    </row>
    <row r="13" spans="2:17" ht="21.4" customHeight="1" x14ac:dyDescent="0.7">
      <c r="B13" s="3">
        <v>2</v>
      </c>
      <c r="C13" s="34"/>
      <c r="D13" s="159"/>
      <c r="E13" s="159"/>
      <c r="F13" s="34"/>
      <c r="G13" s="34"/>
      <c r="H13" s="35"/>
      <c r="I13" s="35"/>
      <c r="J13" s="35"/>
      <c r="K13" s="35"/>
      <c r="L13" s="152"/>
      <c r="M13" s="152"/>
      <c r="N13" s="152"/>
      <c r="O13" s="152"/>
      <c r="P13" s="152"/>
      <c r="Q13" s="152"/>
    </row>
    <row r="14" spans="2:17" ht="21.4" customHeight="1" x14ac:dyDescent="0.7">
      <c r="B14" s="3">
        <v>3</v>
      </c>
      <c r="C14" s="34"/>
      <c r="D14" s="159"/>
      <c r="E14" s="159"/>
      <c r="F14" s="34"/>
      <c r="G14" s="34"/>
      <c r="H14" s="35"/>
      <c r="I14" s="35"/>
      <c r="J14" s="35"/>
      <c r="K14" s="35"/>
      <c r="L14" s="152"/>
      <c r="M14" s="152"/>
      <c r="N14" s="152"/>
      <c r="O14" s="152"/>
      <c r="P14" s="152"/>
      <c r="Q14" s="152"/>
    </row>
    <row r="15" spans="2:17" ht="21.4" customHeight="1" x14ac:dyDescent="0.7">
      <c r="B15" s="3">
        <v>4</v>
      </c>
      <c r="C15" s="34"/>
      <c r="D15" s="159"/>
      <c r="E15" s="159"/>
      <c r="F15" s="34"/>
      <c r="G15" s="34"/>
      <c r="H15" s="35"/>
      <c r="I15" s="35"/>
      <c r="J15" s="35"/>
      <c r="K15" s="35"/>
      <c r="L15" s="152"/>
      <c r="M15" s="152"/>
      <c r="N15" s="152"/>
      <c r="O15" s="152"/>
      <c r="P15" s="152"/>
      <c r="Q15" s="152"/>
    </row>
    <row r="16" spans="2:17" ht="21.4" customHeight="1" x14ac:dyDescent="0.7">
      <c r="B16" s="3">
        <v>5</v>
      </c>
      <c r="C16" s="34"/>
      <c r="D16" s="159"/>
      <c r="E16" s="159"/>
      <c r="F16" s="34"/>
      <c r="G16" s="34"/>
      <c r="H16" s="35"/>
      <c r="I16" s="35"/>
      <c r="J16" s="35"/>
      <c r="K16" s="35"/>
      <c r="L16" s="152"/>
      <c r="M16" s="152"/>
      <c r="N16" s="152"/>
      <c r="O16" s="152"/>
      <c r="P16" s="152"/>
      <c r="Q16" s="152"/>
    </row>
    <row r="17" spans="2:17" ht="21.4" customHeight="1" x14ac:dyDescent="0.7">
      <c r="B17" s="3">
        <v>6</v>
      </c>
      <c r="C17" s="34"/>
      <c r="D17" s="159"/>
      <c r="E17" s="159"/>
      <c r="F17" s="34"/>
      <c r="G17" s="34"/>
      <c r="H17" s="35"/>
      <c r="I17" s="35"/>
      <c r="J17" s="35"/>
      <c r="K17" s="35"/>
      <c r="L17" s="152"/>
      <c r="M17" s="152"/>
      <c r="N17" s="152"/>
      <c r="O17" s="152"/>
      <c r="P17" s="152"/>
      <c r="Q17" s="152"/>
    </row>
    <row r="18" spans="2:17" ht="21.4" customHeight="1" x14ac:dyDescent="0.7">
      <c r="B18" s="3">
        <v>7</v>
      </c>
      <c r="C18" s="34"/>
      <c r="D18" s="159"/>
      <c r="E18" s="159"/>
      <c r="F18" s="34"/>
      <c r="G18" s="34"/>
      <c r="H18" s="35"/>
      <c r="I18" s="35"/>
      <c r="J18" s="35"/>
      <c r="K18" s="35"/>
      <c r="L18" s="152"/>
      <c r="M18" s="152"/>
      <c r="N18" s="152"/>
      <c r="O18" s="152"/>
      <c r="P18" s="152"/>
      <c r="Q18" s="152"/>
    </row>
    <row r="19" spans="2:17" ht="21.4" customHeight="1" x14ac:dyDescent="0.7">
      <c r="B19" s="3">
        <v>8</v>
      </c>
      <c r="C19" s="34"/>
      <c r="D19" s="159"/>
      <c r="E19" s="159"/>
      <c r="F19" s="34"/>
      <c r="G19" s="34"/>
      <c r="H19" s="35"/>
      <c r="I19" s="35"/>
      <c r="J19" s="35"/>
      <c r="K19" s="35"/>
      <c r="L19" s="152"/>
      <c r="M19" s="152"/>
      <c r="N19" s="152"/>
      <c r="O19" s="152"/>
      <c r="P19" s="152"/>
      <c r="Q19" s="152"/>
    </row>
    <row r="20" spans="2:17" ht="21.4" customHeight="1" x14ac:dyDescent="0.7">
      <c r="B20" s="3">
        <v>9</v>
      </c>
      <c r="C20" s="34"/>
      <c r="D20" s="159"/>
      <c r="E20" s="159"/>
      <c r="F20" s="34"/>
      <c r="G20" s="34"/>
      <c r="H20" s="35"/>
      <c r="I20" s="35"/>
      <c r="J20" s="35"/>
      <c r="K20" s="35"/>
      <c r="L20" s="152"/>
      <c r="M20" s="152"/>
      <c r="N20" s="152"/>
      <c r="O20" s="152"/>
      <c r="P20" s="152"/>
      <c r="Q20" s="152"/>
    </row>
    <row r="21" spans="2:17" ht="21.4" customHeight="1" x14ac:dyDescent="0.7">
      <c r="B21" s="3">
        <v>10</v>
      </c>
      <c r="C21" s="34"/>
      <c r="D21" s="159"/>
      <c r="E21" s="159"/>
      <c r="F21" s="34"/>
      <c r="G21" s="34"/>
      <c r="H21" s="35"/>
      <c r="I21" s="35"/>
      <c r="J21" s="35"/>
      <c r="K21" s="35"/>
      <c r="L21" s="152"/>
      <c r="M21" s="152"/>
      <c r="N21" s="152"/>
      <c r="O21" s="152"/>
      <c r="P21" s="152"/>
      <c r="Q21" s="152"/>
    </row>
    <row r="22" spans="2:17" ht="21.4" customHeight="1" x14ac:dyDescent="0.7">
      <c r="B22" s="3">
        <v>11</v>
      </c>
      <c r="C22" s="34"/>
      <c r="D22" s="159"/>
      <c r="E22" s="159"/>
      <c r="F22" s="34"/>
      <c r="G22" s="34"/>
      <c r="H22" s="35"/>
      <c r="I22" s="35"/>
      <c r="J22" s="35"/>
      <c r="K22" s="35"/>
      <c r="L22" s="152"/>
      <c r="M22" s="152"/>
      <c r="N22" s="152"/>
      <c r="O22" s="152"/>
      <c r="P22" s="152"/>
      <c r="Q22" s="152"/>
    </row>
    <row r="23" spans="2:17" ht="21.4" customHeight="1" x14ac:dyDescent="0.7">
      <c r="B23" s="3">
        <v>12</v>
      </c>
      <c r="C23" s="34"/>
      <c r="D23" s="159"/>
      <c r="E23" s="159"/>
      <c r="F23" s="34"/>
      <c r="G23" s="34"/>
      <c r="H23" s="35"/>
      <c r="I23" s="35"/>
      <c r="J23" s="35"/>
      <c r="K23" s="35"/>
      <c r="L23" s="152"/>
      <c r="M23" s="152"/>
      <c r="N23" s="152"/>
      <c r="O23" s="152"/>
      <c r="P23" s="152"/>
      <c r="Q23" s="152"/>
    </row>
    <row r="24" spans="2:17" ht="21.4" customHeight="1" x14ac:dyDescent="0.7">
      <c r="B24" s="3">
        <v>13</v>
      </c>
      <c r="C24" s="34"/>
      <c r="D24" s="159"/>
      <c r="E24" s="159"/>
      <c r="F24" s="34"/>
      <c r="G24" s="34"/>
      <c r="H24" s="35"/>
      <c r="I24" s="35"/>
      <c r="J24" s="35"/>
      <c r="K24" s="35"/>
      <c r="L24" s="152"/>
      <c r="M24" s="152"/>
      <c r="N24" s="152"/>
      <c r="O24" s="152"/>
      <c r="P24" s="152"/>
      <c r="Q24" s="152"/>
    </row>
    <row r="25" spans="2:17" ht="21.4" customHeight="1" x14ac:dyDescent="0.7">
      <c r="B25" s="3">
        <v>14</v>
      </c>
      <c r="C25" s="34"/>
      <c r="D25" s="159"/>
      <c r="E25" s="159"/>
      <c r="F25" s="34"/>
      <c r="G25" s="34"/>
      <c r="H25" s="35"/>
      <c r="I25" s="35"/>
      <c r="J25" s="35"/>
      <c r="K25" s="35"/>
      <c r="L25" s="152"/>
      <c r="M25" s="152"/>
      <c r="N25" s="152"/>
      <c r="O25" s="152"/>
      <c r="P25" s="152"/>
      <c r="Q25" s="152"/>
    </row>
    <row r="26" spans="2:17" ht="21.4" customHeight="1" x14ac:dyDescent="0.7">
      <c r="B26" s="3">
        <v>15</v>
      </c>
      <c r="C26" s="34"/>
      <c r="D26" s="159"/>
      <c r="E26" s="159"/>
      <c r="F26" s="34"/>
      <c r="G26" s="34"/>
      <c r="H26" s="35"/>
      <c r="I26" s="35"/>
      <c r="J26" s="35"/>
      <c r="K26" s="35"/>
      <c r="L26" s="152"/>
      <c r="M26" s="152"/>
      <c r="N26" s="152"/>
      <c r="O26" s="152"/>
      <c r="P26" s="152"/>
      <c r="Q26" s="152"/>
    </row>
    <row r="27" spans="2:17" ht="21.4" customHeight="1" x14ac:dyDescent="0.7">
      <c r="B27" s="3">
        <v>16</v>
      </c>
      <c r="C27" s="34"/>
      <c r="D27" s="159"/>
      <c r="E27" s="159"/>
      <c r="F27" s="34"/>
      <c r="G27" s="34"/>
      <c r="H27" s="35"/>
      <c r="I27" s="35"/>
      <c r="J27" s="35"/>
      <c r="K27" s="35"/>
      <c r="L27" s="152"/>
      <c r="M27" s="152"/>
      <c r="N27" s="152"/>
      <c r="O27" s="152"/>
      <c r="P27" s="152"/>
      <c r="Q27" s="152"/>
    </row>
    <row r="28" spans="2:17" ht="21.4" customHeight="1" x14ac:dyDescent="0.7">
      <c r="B28" s="3">
        <v>17</v>
      </c>
      <c r="C28" s="34"/>
      <c r="D28" s="159"/>
      <c r="E28" s="159"/>
      <c r="F28" s="34"/>
      <c r="G28" s="34"/>
      <c r="H28" s="35"/>
      <c r="I28" s="35"/>
      <c r="J28" s="35"/>
      <c r="K28" s="35"/>
      <c r="L28" s="152"/>
      <c r="M28" s="152"/>
      <c r="N28" s="152"/>
      <c r="O28" s="152"/>
      <c r="P28" s="152"/>
      <c r="Q28" s="152"/>
    </row>
    <row r="29" spans="2:17" ht="21.4" customHeight="1" x14ac:dyDescent="0.7">
      <c r="B29" s="3">
        <v>18</v>
      </c>
      <c r="C29" s="34"/>
      <c r="D29" s="159"/>
      <c r="E29" s="159"/>
      <c r="F29" s="34"/>
      <c r="G29" s="34"/>
      <c r="H29" s="35"/>
      <c r="I29" s="35"/>
      <c r="J29" s="35"/>
      <c r="K29" s="35"/>
      <c r="L29" s="152"/>
      <c r="M29" s="152"/>
      <c r="N29" s="152"/>
      <c r="O29" s="152"/>
      <c r="P29" s="152"/>
      <c r="Q29" s="152"/>
    </row>
    <row r="30" spans="2:17" ht="21.4" customHeight="1" x14ac:dyDescent="0.7">
      <c r="B30" s="3">
        <v>19</v>
      </c>
      <c r="C30" s="34"/>
      <c r="D30" s="159"/>
      <c r="E30" s="159"/>
      <c r="F30" s="34"/>
      <c r="G30" s="34"/>
      <c r="H30" s="35"/>
      <c r="I30" s="35"/>
      <c r="J30" s="35"/>
      <c r="K30" s="35"/>
      <c r="L30" s="152"/>
      <c r="M30" s="152"/>
      <c r="N30" s="152"/>
      <c r="O30" s="152"/>
      <c r="P30" s="152"/>
      <c r="Q30" s="152"/>
    </row>
    <row r="31" spans="2:17" ht="21.4" customHeight="1" x14ac:dyDescent="0.7">
      <c r="B31" s="3">
        <v>20</v>
      </c>
      <c r="C31" s="34"/>
      <c r="D31" s="159"/>
      <c r="E31" s="159"/>
      <c r="F31" s="34"/>
      <c r="G31" s="34"/>
      <c r="H31" s="35"/>
      <c r="I31" s="35"/>
      <c r="J31" s="35"/>
      <c r="K31" s="35"/>
      <c r="L31" s="152"/>
      <c r="M31" s="152"/>
      <c r="N31" s="152"/>
      <c r="O31" s="152"/>
      <c r="P31" s="152"/>
      <c r="Q31" s="152"/>
    </row>
    <row r="32" spans="2:17" ht="21.4" customHeight="1" x14ac:dyDescent="0.7">
      <c r="B32" s="3">
        <v>21</v>
      </c>
      <c r="C32" s="34"/>
      <c r="D32" s="159"/>
      <c r="E32" s="159"/>
      <c r="F32" s="34"/>
      <c r="G32" s="34"/>
      <c r="H32" s="35"/>
      <c r="I32" s="35"/>
      <c r="J32" s="35"/>
      <c r="K32" s="35"/>
      <c r="L32" s="152"/>
      <c r="M32" s="152"/>
      <c r="N32" s="152"/>
      <c r="O32" s="152"/>
      <c r="P32" s="152"/>
      <c r="Q32" s="152"/>
    </row>
    <row r="33" spans="2:17" ht="21.4" customHeight="1" x14ac:dyDescent="0.7">
      <c r="B33" s="3">
        <v>22</v>
      </c>
      <c r="C33" s="34"/>
      <c r="D33" s="159"/>
      <c r="E33" s="159"/>
      <c r="F33" s="34"/>
      <c r="G33" s="34"/>
      <c r="H33" s="35"/>
      <c r="I33" s="35"/>
      <c r="J33" s="35"/>
      <c r="K33" s="35"/>
      <c r="L33" s="152"/>
      <c r="M33" s="152"/>
      <c r="N33" s="152"/>
      <c r="O33" s="152"/>
      <c r="P33" s="152"/>
      <c r="Q33" s="152"/>
    </row>
    <row r="34" spans="2:17" ht="21.4" customHeight="1" x14ac:dyDescent="0.7">
      <c r="B34" s="3">
        <v>23</v>
      </c>
      <c r="C34" s="34"/>
      <c r="D34" s="159"/>
      <c r="E34" s="159"/>
      <c r="F34" s="34"/>
      <c r="G34" s="34"/>
      <c r="H34" s="35"/>
      <c r="I34" s="35"/>
      <c r="J34" s="35"/>
      <c r="K34" s="35"/>
      <c r="L34" s="152"/>
      <c r="M34" s="152"/>
      <c r="N34" s="152"/>
      <c r="O34" s="152"/>
      <c r="P34" s="152"/>
      <c r="Q34" s="152"/>
    </row>
    <row r="35" spans="2:17" ht="21.4" customHeight="1" x14ac:dyDescent="0.7">
      <c r="B35" s="3">
        <v>24</v>
      </c>
      <c r="C35" s="34"/>
      <c r="D35" s="159"/>
      <c r="E35" s="159"/>
      <c r="F35" s="34"/>
      <c r="G35" s="34"/>
      <c r="H35" s="35"/>
      <c r="I35" s="35"/>
      <c r="J35" s="35"/>
      <c r="K35" s="35"/>
      <c r="L35" s="152"/>
      <c r="M35" s="152"/>
      <c r="N35" s="152"/>
      <c r="O35" s="152"/>
      <c r="P35" s="152"/>
      <c r="Q35" s="152"/>
    </row>
    <row r="36" spans="2:17" ht="21.4" customHeight="1" x14ac:dyDescent="0.7">
      <c r="B36" s="3">
        <v>25</v>
      </c>
      <c r="C36" s="34"/>
      <c r="D36" s="159"/>
      <c r="E36" s="159"/>
      <c r="F36" s="34"/>
      <c r="G36" s="34"/>
      <c r="H36" s="35"/>
      <c r="I36" s="35"/>
      <c r="J36" s="35"/>
      <c r="K36" s="35"/>
      <c r="L36" s="152"/>
      <c r="M36" s="152"/>
      <c r="N36" s="152"/>
      <c r="O36" s="152"/>
      <c r="P36" s="152"/>
      <c r="Q36" s="152"/>
    </row>
    <row r="37" spans="2:17" ht="21.4" customHeight="1" x14ac:dyDescent="0.7">
      <c r="B37" s="3">
        <v>26</v>
      </c>
      <c r="C37" s="34"/>
      <c r="D37" s="159"/>
      <c r="E37" s="159"/>
      <c r="F37" s="34"/>
      <c r="G37" s="34"/>
      <c r="H37" s="35"/>
      <c r="I37" s="35"/>
      <c r="J37" s="35"/>
      <c r="K37" s="35"/>
      <c r="L37" s="152"/>
      <c r="M37" s="152"/>
      <c r="N37" s="152"/>
      <c r="O37" s="152"/>
      <c r="P37" s="152"/>
      <c r="Q37" s="152"/>
    </row>
    <row r="38" spans="2:17" ht="21.4" customHeight="1" x14ac:dyDescent="0.7">
      <c r="B38" s="3">
        <v>27</v>
      </c>
      <c r="C38" s="34"/>
      <c r="D38" s="159"/>
      <c r="E38" s="159"/>
      <c r="F38" s="34"/>
      <c r="G38" s="34"/>
      <c r="H38" s="35"/>
      <c r="I38" s="35"/>
      <c r="J38" s="35"/>
      <c r="K38" s="35"/>
      <c r="L38" s="152"/>
      <c r="M38" s="152"/>
      <c r="N38" s="152"/>
      <c r="O38" s="152"/>
      <c r="P38" s="152"/>
      <c r="Q38" s="152"/>
    </row>
    <row r="39" spans="2:17" ht="21.4" customHeight="1" x14ac:dyDescent="0.7">
      <c r="B39" s="3">
        <v>28</v>
      </c>
      <c r="C39" s="34"/>
      <c r="D39" s="159"/>
      <c r="E39" s="159"/>
      <c r="F39" s="34"/>
      <c r="G39" s="34"/>
      <c r="H39" s="35"/>
      <c r="I39" s="35"/>
      <c r="J39" s="35"/>
      <c r="K39" s="35"/>
      <c r="L39" s="152"/>
      <c r="M39" s="152"/>
      <c r="N39" s="152"/>
      <c r="O39" s="152"/>
      <c r="P39" s="152"/>
      <c r="Q39" s="152"/>
    </row>
    <row r="40" spans="2:17" ht="21.4" customHeight="1" x14ac:dyDescent="0.7">
      <c r="B40" s="3">
        <v>29</v>
      </c>
      <c r="C40" s="34"/>
      <c r="D40" s="159"/>
      <c r="E40" s="159"/>
      <c r="F40" s="34"/>
      <c r="G40" s="34"/>
      <c r="H40" s="35"/>
      <c r="I40" s="35"/>
      <c r="J40" s="35"/>
      <c r="K40" s="35"/>
      <c r="L40" s="152"/>
      <c r="M40" s="152"/>
      <c r="N40" s="152"/>
      <c r="O40" s="152"/>
      <c r="P40" s="152"/>
      <c r="Q40" s="152"/>
    </row>
    <row r="41" spans="2:17" ht="21.4" customHeight="1" x14ac:dyDescent="0.7">
      <c r="B41" s="3">
        <v>30</v>
      </c>
      <c r="C41" s="34"/>
      <c r="D41" s="159"/>
      <c r="E41" s="159"/>
      <c r="F41" s="34"/>
      <c r="G41" s="34"/>
      <c r="H41" s="35"/>
      <c r="I41" s="35"/>
      <c r="J41" s="35"/>
      <c r="K41" s="35"/>
      <c r="L41" s="152"/>
      <c r="M41" s="152"/>
      <c r="N41" s="152"/>
      <c r="O41" s="152"/>
      <c r="P41" s="152"/>
      <c r="Q41" s="152"/>
    </row>
    <row r="42" spans="2:17" ht="21.4" customHeight="1" x14ac:dyDescent="0.7">
      <c r="B42" s="3">
        <v>31</v>
      </c>
      <c r="C42" s="34"/>
      <c r="D42" s="159"/>
      <c r="E42" s="159"/>
      <c r="F42" s="34"/>
      <c r="G42" s="34"/>
      <c r="H42" s="35"/>
      <c r="I42" s="35"/>
      <c r="J42" s="35"/>
      <c r="K42" s="35"/>
      <c r="L42" s="152"/>
      <c r="M42" s="152"/>
      <c r="N42" s="152"/>
      <c r="O42" s="152"/>
      <c r="P42" s="152"/>
      <c r="Q42" s="152"/>
    </row>
    <row r="43" spans="2:17" ht="21.4" customHeight="1" x14ac:dyDescent="0.7">
      <c r="B43" s="3">
        <v>32</v>
      </c>
      <c r="C43" s="34"/>
      <c r="D43" s="159"/>
      <c r="E43" s="159"/>
      <c r="F43" s="34"/>
      <c r="G43" s="34"/>
      <c r="H43" s="35"/>
      <c r="I43" s="35"/>
      <c r="J43" s="35"/>
      <c r="K43" s="35"/>
      <c r="L43" s="152"/>
      <c r="M43" s="152"/>
      <c r="N43" s="152"/>
      <c r="O43" s="152"/>
      <c r="P43" s="152"/>
      <c r="Q43" s="152"/>
    </row>
    <row r="44" spans="2:17" ht="21.4" customHeight="1" x14ac:dyDescent="0.7">
      <c r="B44" s="3">
        <v>33</v>
      </c>
      <c r="C44" s="34"/>
      <c r="D44" s="159"/>
      <c r="E44" s="159"/>
      <c r="F44" s="34"/>
      <c r="G44" s="34"/>
      <c r="H44" s="35"/>
      <c r="I44" s="35"/>
      <c r="J44" s="35"/>
      <c r="K44" s="35"/>
      <c r="L44" s="152"/>
      <c r="M44" s="152"/>
      <c r="N44" s="152"/>
      <c r="O44" s="152"/>
      <c r="P44" s="152"/>
      <c r="Q44" s="152"/>
    </row>
    <row r="45" spans="2:17" ht="21.4" customHeight="1" x14ac:dyDescent="0.7">
      <c r="B45" s="3">
        <v>34</v>
      </c>
      <c r="C45" s="34"/>
      <c r="D45" s="159"/>
      <c r="E45" s="159"/>
      <c r="F45" s="34"/>
      <c r="G45" s="34"/>
      <c r="H45" s="35"/>
      <c r="I45" s="35"/>
      <c r="J45" s="35"/>
      <c r="K45" s="35"/>
      <c r="L45" s="152"/>
      <c r="M45" s="152"/>
      <c r="N45" s="152"/>
      <c r="O45" s="152"/>
      <c r="P45" s="152"/>
      <c r="Q45" s="152"/>
    </row>
    <row r="46" spans="2:17" ht="21.4" customHeight="1" x14ac:dyDescent="0.7">
      <c r="B46" s="3">
        <v>35</v>
      </c>
      <c r="C46" s="34"/>
      <c r="D46" s="159"/>
      <c r="E46" s="159"/>
      <c r="F46" s="34"/>
      <c r="G46" s="34"/>
      <c r="H46" s="35"/>
      <c r="I46" s="35"/>
      <c r="J46" s="35"/>
      <c r="K46" s="35"/>
      <c r="L46" s="152"/>
      <c r="M46" s="152"/>
      <c r="N46" s="152"/>
      <c r="O46" s="152"/>
      <c r="P46" s="152"/>
      <c r="Q46" s="152"/>
    </row>
    <row r="47" spans="2:17" ht="21.4" customHeight="1" x14ac:dyDescent="0.7">
      <c r="B47" s="3">
        <v>36</v>
      </c>
      <c r="C47" s="34"/>
      <c r="D47" s="159"/>
      <c r="E47" s="159"/>
      <c r="F47" s="34"/>
      <c r="G47" s="34"/>
      <c r="H47" s="35"/>
      <c r="I47" s="35"/>
      <c r="J47" s="35"/>
      <c r="K47" s="35"/>
      <c r="L47" s="152"/>
      <c r="M47" s="152"/>
      <c r="N47" s="152"/>
      <c r="O47" s="152"/>
      <c r="P47" s="152"/>
      <c r="Q47" s="152"/>
    </row>
    <row r="48" spans="2:17" ht="21.4" customHeight="1" x14ac:dyDescent="0.7">
      <c r="B48" s="3">
        <v>37</v>
      </c>
      <c r="C48" s="34"/>
      <c r="D48" s="159"/>
      <c r="E48" s="159"/>
      <c r="F48" s="34"/>
      <c r="G48" s="34"/>
      <c r="H48" s="35"/>
      <c r="I48" s="35"/>
      <c r="J48" s="35"/>
      <c r="K48" s="35"/>
      <c r="L48" s="152"/>
      <c r="M48" s="152"/>
      <c r="N48" s="152"/>
      <c r="O48" s="152"/>
      <c r="P48" s="152"/>
      <c r="Q48" s="152"/>
    </row>
    <row r="49" spans="2:17" ht="21.4" customHeight="1" x14ac:dyDescent="0.7">
      <c r="B49" s="3">
        <v>38</v>
      </c>
      <c r="C49" s="34"/>
      <c r="D49" s="159"/>
      <c r="E49" s="159"/>
      <c r="F49" s="34"/>
      <c r="G49" s="34"/>
      <c r="H49" s="35"/>
      <c r="I49" s="35"/>
      <c r="J49" s="35"/>
      <c r="K49" s="35"/>
      <c r="L49" s="152"/>
      <c r="M49" s="152"/>
      <c r="N49" s="152"/>
      <c r="O49" s="152"/>
      <c r="P49" s="152"/>
      <c r="Q49" s="152"/>
    </row>
    <row r="50" spans="2:17" ht="21.4" customHeight="1" x14ac:dyDescent="0.7">
      <c r="B50" s="3">
        <v>39</v>
      </c>
      <c r="C50" s="34"/>
      <c r="D50" s="159"/>
      <c r="E50" s="159"/>
      <c r="F50" s="34"/>
      <c r="G50" s="34"/>
      <c r="H50" s="35"/>
      <c r="I50" s="35"/>
      <c r="J50" s="35"/>
      <c r="K50" s="35"/>
      <c r="L50" s="152"/>
      <c r="M50" s="152"/>
      <c r="N50" s="152"/>
      <c r="O50" s="152"/>
      <c r="P50" s="152"/>
      <c r="Q50" s="152"/>
    </row>
    <row r="51" spans="2:17" ht="21.4" customHeight="1" x14ac:dyDescent="0.7">
      <c r="B51" s="3">
        <v>40</v>
      </c>
      <c r="C51" s="34"/>
      <c r="D51" s="159"/>
      <c r="E51" s="159"/>
      <c r="F51" s="34"/>
      <c r="G51" s="34"/>
      <c r="H51" s="35"/>
      <c r="I51" s="35"/>
      <c r="J51" s="35"/>
      <c r="K51" s="35"/>
      <c r="L51" s="152"/>
      <c r="M51" s="152"/>
      <c r="N51" s="152"/>
      <c r="O51" s="152"/>
      <c r="P51" s="152"/>
      <c r="Q51" s="152"/>
    </row>
    <row r="52" spans="2:17" ht="21.4" customHeight="1" x14ac:dyDescent="0.7">
      <c r="B52" s="12" t="s">
        <v>110</v>
      </c>
      <c r="C52" s="2"/>
      <c r="D52" s="9"/>
      <c r="E52" s="9"/>
      <c r="F52" s="8"/>
      <c r="G52" s="8"/>
      <c r="H52" s="10"/>
      <c r="I52" s="10"/>
      <c r="J52" s="10"/>
      <c r="K52" s="10"/>
      <c r="L52" s="8"/>
      <c r="M52" s="8"/>
      <c r="N52" s="8"/>
      <c r="O52" s="8"/>
      <c r="P52" s="8"/>
      <c r="Q52" s="8"/>
    </row>
    <row r="53" spans="2:17" s="11" customFormat="1" ht="15" customHeight="1" x14ac:dyDescent="0.7">
      <c r="B53" s="13" t="s">
        <v>115</v>
      </c>
      <c r="C53" s="13"/>
      <c r="D53" s="6"/>
      <c r="E53" s="6"/>
      <c r="F53" s="6"/>
      <c r="G53" s="6"/>
      <c r="H53" s="6"/>
      <c r="I53" s="6"/>
      <c r="J53" s="6"/>
      <c r="K53" s="6"/>
      <c r="L53" s="6"/>
      <c r="M53" s="6"/>
    </row>
    <row r="54" spans="2:17" s="11" customFormat="1" ht="15" customHeight="1" x14ac:dyDescent="0.7">
      <c r="B54" s="14" t="s">
        <v>113</v>
      </c>
      <c r="C54" s="13"/>
      <c r="D54" s="6"/>
      <c r="E54" s="6"/>
      <c r="F54" s="6"/>
      <c r="G54" s="6"/>
      <c r="H54" s="6"/>
      <c r="I54" s="6"/>
      <c r="J54" s="6"/>
      <c r="K54" s="6"/>
      <c r="L54" s="6"/>
      <c r="M54" s="6"/>
    </row>
    <row r="55" spans="2:17" s="11" customFormat="1" ht="15" customHeight="1" x14ac:dyDescent="0.7">
      <c r="B55" s="13" t="s">
        <v>104</v>
      </c>
      <c r="C55" s="13"/>
      <c r="D55" s="6"/>
      <c r="E55" s="6"/>
      <c r="F55" s="6"/>
      <c r="G55" s="6"/>
      <c r="H55" s="6"/>
      <c r="I55" s="6"/>
      <c r="J55" s="6"/>
      <c r="K55" s="6"/>
      <c r="L55" s="6"/>
      <c r="M55" s="6"/>
    </row>
    <row r="56" spans="2:17" s="11" customFormat="1" ht="15" customHeight="1" x14ac:dyDescent="0.7">
      <c r="B56" s="13" t="s">
        <v>105</v>
      </c>
      <c r="C56" s="15"/>
      <c r="D56" s="7"/>
      <c r="E56" s="7"/>
      <c r="F56" s="7"/>
      <c r="G56" s="7"/>
      <c r="H56" s="7"/>
      <c r="I56" s="7"/>
      <c r="J56" s="7"/>
      <c r="K56" s="7"/>
      <c r="L56" s="7"/>
      <c r="M56" s="7"/>
    </row>
    <row r="57" spans="2:17" s="11" customFormat="1" ht="15" customHeight="1" x14ac:dyDescent="0.7">
      <c r="B57" s="13" t="s">
        <v>106</v>
      </c>
      <c r="C57" s="15"/>
      <c r="D57" s="7"/>
      <c r="E57" s="7"/>
      <c r="F57" s="7"/>
      <c r="G57" s="7"/>
      <c r="H57" s="7"/>
      <c r="I57" s="7"/>
      <c r="J57" s="7"/>
      <c r="K57" s="7"/>
      <c r="L57" s="7"/>
      <c r="M57" s="7"/>
    </row>
    <row r="58" spans="2:17" s="11" customFormat="1" ht="15" customHeight="1" x14ac:dyDescent="0.7">
      <c r="B58" s="13" t="s">
        <v>107</v>
      </c>
      <c r="C58" s="15"/>
      <c r="D58" s="7"/>
      <c r="E58" s="7"/>
      <c r="F58" s="7"/>
      <c r="G58" s="7"/>
      <c r="H58" s="7"/>
      <c r="I58" s="7"/>
      <c r="J58" s="7"/>
      <c r="K58" s="7"/>
      <c r="L58" s="7"/>
      <c r="M58" s="7"/>
    </row>
    <row r="59" spans="2:17" s="11" customFormat="1" ht="15" customHeight="1" x14ac:dyDescent="0.7">
      <c r="B59" s="13" t="s">
        <v>111</v>
      </c>
      <c r="C59" s="15"/>
      <c r="D59" s="7"/>
      <c r="E59" s="7"/>
      <c r="F59" s="7"/>
      <c r="G59" s="7"/>
      <c r="H59" s="7"/>
      <c r="I59" s="7"/>
      <c r="J59" s="7"/>
      <c r="K59" s="7"/>
      <c r="L59" s="7"/>
      <c r="M59" s="7"/>
    </row>
    <row r="60" spans="2:17" s="11" customFormat="1" ht="15" customHeight="1" x14ac:dyDescent="0.7">
      <c r="B60" s="13" t="s">
        <v>114</v>
      </c>
      <c r="C60" s="15"/>
      <c r="D60" s="7"/>
      <c r="E60" s="7"/>
      <c r="F60" s="7"/>
      <c r="G60" s="7"/>
      <c r="H60" s="7"/>
      <c r="I60" s="7"/>
      <c r="J60" s="7"/>
      <c r="K60" s="7"/>
      <c r="L60" s="7"/>
      <c r="M60" s="7"/>
    </row>
    <row r="61" spans="2:17" s="11" customFormat="1" ht="15" customHeight="1" x14ac:dyDescent="0.7">
      <c r="B61" s="13" t="s">
        <v>112</v>
      </c>
      <c r="C61" s="13"/>
      <c r="D61" s="6"/>
      <c r="E61" s="6"/>
      <c r="F61" s="6"/>
      <c r="G61" s="6"/>
      <c r="H61" s="6"/>
      <c r="I61" s="6"/>
      <c r="J61" s="6"/>
      <c r="K61" s="6"/>
      <c r="L61" s="6"/>
      <c r="M61" s="6"/>
    </row>
    <row r="62" spans="2:17" s="11" customFormat="1" ht="15" customHeight="1" x14ac:dyDescent="0.7">
      <c r="B62" s="13" t="s">
        <v>116</v>
      </c>
      <c r="C62" s="13"/>
      <c r="D62" s="6"/>
      <c r="E62" s="6"/>
      <c r="F62" s="6"/>
      <c r="G62" s="6"/>
      <c r="H62" s="6"/>
      <c r="I62" s="6"/>
      <c r="J62" s="6"/>
      <c r="K62" s="6"/>
      <c r="L62" s="6"/>
      <c r="M62" s="6"/>
    </row>
    <row r="63" spans="2:17" s="11" customFormat="1" ht="15" customHeight="1" x14ac:dyDescent="0.7">
      <c r="B63" s="13" t="s">
        <v>108</v>
      </c>
      <c r="C63" s="13"/>
      <c r="D63" s="6"/>
      <c r="E63" s="6"/>
      <c r="F63" s="6"/>
      <c r="G63" s="6"/>
      <c r="H63" s="6"/>
      <c r="I63" s="6"/>
      <c r="J63" s="6"/>
      <c r="K63" s="6"/>
      <c r="L63" s="6"/>
      <c r="M63" s="6"/>
    </row>
    <row r="64" spans="2:17" s="11" customFormat="1" ht="15" customHeight="1" x14ac:dyDescent="0.7">
      <c r="B64" s="13" t="s">
        <v>117</v>
      </c>
      <c r="C64" s="13"/>
      <c r="D64" s="6"/>
      <c r="E64" s="6"/>
      <c r="F64" s="6"/>
      <c r="G64" s="6"/>
      <c r="H64" s="6"/>
      <c r="I64" s="6"/>
      <c r="J64" s="6"/>
      <c r="K64" s="6"/>
      <c r="L64" s="6"/>
      <c r="M64" s="6"/>
    </row>
    <row r="65" spans="2:17" s="11" customFormat="1" ht="15" customHeight="1" x14ac:dyDescent="0.7">
      <c r="B65" s="13" t="s">
        <v>109</v>
      </c>
      <c r="C65" s="13"/>
      <c r="D65" s="6"/>
      <c r="E65" s="6"/>
      <c r="F65" s="6"/>
      <c r="G65" s="6"/>
      <c r="H65" s="6"/>
      <c r="I65" s="6"/>
      <c r="J65" s="6"/>
      <c r="K65" s="6"/>
      <c r="L65" s="6"/>
      <c r="M65" s="6"/>
    </row>
    <row r="66" spans="2:17" ht="15" customHeight="1" x14ac:dyDescent="0.7">
      <c r="B66" s="13" t="s">
        <v>119</v>
      </c>
      <c r="C66" s="16"/>
    </row>
    <row r="67" spans="2:17" ht="21.4" customHeight="1" x14ac:dyDescent="0.7">
      <c r="B67" s="17" t="s">
        <v>120</v>
      </c>
      <c r="C67" s="16"/>
    </row>
    <row r="68" spans="2:17" ht="21" customHeight="1" x14ac:dyDescent="0.7">
      <c r="B68" s="162" t="s">
        <v>85</v>
      </c>
      <c r="C68" s="88" t="s">
        <v>86</v>
      </c>
      <c r="D68" s="88" t="s">
        <v>82</v>
      </c>
      <c r="E68" s="88"/>
      <c r="F68" s="88" t="s">
        <v>87</v>
      </c>
      <c r="G68" s="88" t="s">
        <v>88</v>
      </c>
      <c r="H68" s="99" t="s">
        <v>93</v>
      </c>
      <c r="I68" s="88" t="s">
        <v>89</v>
      </c>
      <c r="J68" s="88"/>
      <c r="K68" s="88"/>
      <c r="L68" s="88" t="s">
        <v>92</v>
      </c>
      <c r="M68" s="88"/>
      <c r="N68" s="99" t="s">
        <v>118</v>
      </c>
      <c r="O68" s="88"/>
      <c r="P68" s="88"/>
      <c r="Q68" s="88"/>
    </row>
    <row r="69" spans="2:17" ht="21.4" customHeight="1" x14ac:dyDescent="0.7">
      <c r="B69" s="162"/>
      <c r="C69" s="88"/>
      <c r="D69" s="88"/>
      <c r="E69" s="88"/>
      <c r="F69" s="88"/>
      <c r="G69" s="88"/>
      <c r="H69" s="88"/>
      <c r="I69" s="28" t="s">
        <v>77</v>
      </c>
      <c r="J69" s="28" t="s">
        <v>90</v>
      </c>
      <c r="K69" s="28" t="s">
        <v>91</v>
      </c>
      <c r="L69" s="88"/>
      <c r="M69" s="88"/>
      <c r="N69" s="88"/>
      <c r="O69" s="88"/>
      <c r="P69" s="88"/>
      <c r="Q69" s="88"/>
    </row>
    <row r="70" spans="2:17" ht="21.4" customHeight="1" x14ac:dyDescent="0.7">
      <c r="B70" s="3">
        <v>1</v>
      </c>
      <c r="C70" s="4" t="s">
        <v>94</v>
      </c>
      <c r="D70" s="163" t="s">
        <v>126</v>
      </c>
      <c r="E70" s="164"/>
      <c r="F70" s="4" t="s">
        <v>95</v>
      </c>
      <c r="G70" s="4" t="s">
        <v>98</v>
      </c>
      <c r="H70" s="5">
        <v>29312</v>
      </c>
      <c r="I70" s="5">
        <v>29290</v>
      </c>
      <c r="J70" s="5">
        <v>29290</v>
      </c>
      <c r="K70" s="5"/>
      <c r="L70" s="165" t="s">
        <v>133</v>
      </c>
      <c r="M70" s="165"/>
      <c r="N70" s="165" t="s">
        <v>121</v>
      </c>
      <c r="O70" s="165"/>
      <c r="P70" s="165"/>
      <c r="Q70" s="165"/>
    </row>
    <row r="71" spans="2:17" ht="21.4" customHeight="1" x14ac:dyDescent="0.7">
      <c r="B71" s="3">
        <v>2</v>
      </c>
      <c r="C71" s="4" t="s">
        <v>94</v>
      </c>
      <c r="D71" s="163" t="s">
        <v>127</v>
      </c>
      <c r="E71" s="164"/>
      <c r="F71" s="4" t="s">
        <v>95</v>
      </c>
      <c r="G71" s="4" t="s">
        <v>98</v>
      </c>
      <c r="H71" s="5"/>
      <c r="I71" s="5"/>
      <c r="J71" s="5"/>
      <c r="K71" s="5"/>
      <c r="L71" s="165"/>
      <c r="M71" s="165"/>
      <c r="N71" s="165" t="s">
        <v>122</v>
      </c>
      <c r="O71" s="165"/>
      <c r="P71" s="165"/>
      <c r="Q71" s="165"/>
    </row>
    <row r="72" spans="2:17" ht="21.4" customHeight="1" x14ac:dyDescent="0.7">
      <c r="B72" s="3">
        <v>3</v>
      </c>
      <c r="C72" s="4" t="s">
        <v>99</v>
      </c>
      <c r="D72" s="163" t="s">
        <v>127</v>
      </c>
      <c r="E72" s="164"/>
      <c r="F72" s="4" t="s">
        <v>95</v>
      </c>
      <c r="G72" s="4" t="s">
        <v>98</v>
      </c>
      <c r="H72" s="5">
        <v>40634</v>
      </c>
      <c r="I72" s="5"/>
      <c r="J72" s="5"/>
      <c r="K72" s="5">
        <v>34415</v>
      </c>
      <c r="L72" s="165" t="s">
        <v>134</v>
      </c>
      <c r="M72" s="165"/>
      <c r="N72" s="165" t="s">
        <v>131</v>
      </c>
      <c r="O72" s="165"/>
      <c r="P72" s="165"/>
      <c r="Q72" s="165"/>
    </row>
    <row r="73" spans="2:17" ht="21.4" customHeight="1" x14ac:dyDescent="0.7">
      <c r="B73" s="3">
        <v>4</v>
      </c>
      <c r="C73" s="4" t="s">
        <v>100</v>
      </c>
      <c r="D73" s="163" t="s">
        <v>127</v>
      </c>
      <c r="E73" s="164"/>
      <c r="F73" s="4" t="s">
        <v>95</v>
      </c>
      <c r="G73" s="4" t="s">
        <v>98</v>
      </c>
      <c r="H73" s="5">
        <v>41913</v>
      </c>
      <c r="I73" s="5"/>
      <c r="J73" s="5"/>
      <c r="K73" s="5">
        <v>40998</v>
      </c>
      <c r="L73" s="165" t="s">
        <v>135</v>
      </c>
      <c r="M73" s="165"/>
      <c r="N73" s="165" t="s">
        <v>132</v>
      </c>
      <c r="O73" s="165"/>
      <c r="P73" s="165"/>
      <c r="Q73" s="165"/>
    </row>
    <row r="74" spans="2:17" ht="21.4" customHeight="1" x14ac:dyDescent="0.7">
      <c r="B74" s="3">
        <v>5</v>
      </c>
      <c r="C74" s="4" t="s">
        <v>101</v>
      </c>
      <c r="D74" s="163" t="s">
        <v>128</v>
      </c>
      <c r="E74" s="164"/>
      <c r="F74" s="4" t="s">
        <v>96</v>
      </c>
      <c r="G74" s="4" t="s">
        <v>97</v>
      </c>
      <c r="H74" s="5">
        <v>42095</v>
      </c>
      <c r="I74" s="5"/>
      <c r="J74" s="5"/>
      <c r="K74" s="5"/>
      <c r="L74" s="165"/>
      <c r="M74" s="165"/>
      <c r="N74" s="166" t="s">
        <v>123</v>
      </c>
      <c r="O74" s="167"/>
      <c r="P74" s="167"/>
      <c r="Q74" s="168"/>
    </row>
    <row r="75" spans="2:17" ht="21.4" customHeight="1" x14ac:dyDescent="0.7">
      <c r="B75" s="3">
        <v>6</v>
      </c>
      <c r="C75" s="4" t="s">
        <v>102</v>
      </c>
      <c r="D75" s="163" t="s">
        <v>129</v>
      </c>
      <c r="E75" s="164"/>
      <c r="F75" s="4" t="s">
        <v>95</v>
      </c>
      <c r="G75" s="4" t="s">
        <v>97</v>
      </c>
      <c r="H75" s="5">
        <v>42095</v>
      </c>
      <c r="I75" s="5"/>
      <c r="J75" s="5"/>
      <c r="K75" s="5"/>
      <c r="L75" s="165"/>
      <c r="M75" s="165"/>
      <c r="N75" s="166" t="s">
        <v>124</v>
      </c>
      <c r="O75" s="167"/>
      <c r="P75" s="167"/>
      <c r="Q75" s="168"/>
    </row>
    <row r="76" spans="2:17" ht="21.4" customHeight="1" x14ac:dyDescent="0.7">
      <c r="B76" s="3">
        <v>7</v>
      </c>
      <c r="C76" s="4" t="s">
        <v>103</v>
      </c>
      <c r="D76" s="163" t="s">
        <v>130</v>
      </c>
      <c r="E76" s="164"/>
      <c r="F76" s="4" t="s">
        <v>95</v>
      </c>
      <c r="G76" s="4" t="s">
        <v>97</v>
      </c>
      <c r="H76" s="5">
        <v>42461</v>
      </c>
      <c r="I76" s="5"/>
      <c r="J76" s="5"/>
      <c r="K76" s="5"/>
      <c r="L76" s="165"/>
      <c r="M76" s="165"/>
      <c r="N76" s="166" t="s">
        <v>125</v>
      </c>
      <c r="O76" s="167"/>
      <c r="P76" s="167"/>
      <c r="Q76" s="168"/>
    </row>
  </sheetData>
  <sheetProtection sheet="1" objects="1" scenarios="1"/>
  <mergeCells count="172">
    <mergeCell ref="D76:E76"/>
    <mergeCell ref="L76:M76"/>
    <mergeCell ref="N76:Q76"/>
    <mergeCell ref="D74:E74"/>
    <mergeCell ref="L74:M74"/>
    <mergeCell ref="N74:Q74"/>
    <mergeCell ref="D75:E75"/>
    <mergeCell ref="L75:M75"/>
    <mergeCell ref="N75:Q75"/>
    <mergeCell ref="D72:E72"/>
    <mergeCell ref="L72:M72"/>
    <mergeCell ref="N72:Q72"/>
    <mergeCell ref="D73:E73"/>
    <mergeCell ref="L73:M73"/>
    <mergeCell ref="N73:Q73"/>
    <mergeCell ref="L68:M69"/>
    <mergeCell ref="N68:Q69"/>
    <mergeCell ref="D70:E70"/>
    <mergeCell ref="L70:M70"/>
    <mergeCell ref="N70:Q70"/>
    <mergeCell ref="D71:E71"/>
    <mergeCell ref="L71:M71"/>
    <mergeCell ref="N71:Q71"/>
    <mergeCell ref="D51:E51"/>
    <mergeCell ref="L51:M51"/>
    <mergeCell ref="N51:Q51"/>
    <mergeCell ref="B68:B69"/>
    <mergeCell ref="C68:C69"/>
    <mergeCell ref="D68:E69"/>
    <mergeCell ref="F68:F69"/>
    <mergeCell ref="G68:G69"/>
    <mergeCell ref="H68:H69"/>
    <mergeCell ref="I68:K68"/>
    <mergeCell ref="N30:Q30"/>
    <mergeCell ref="N31:Q31"/>
    <mergeCell ref="N32:Q32"/>
    <mergeCell ref="N33:Q33"/>
    <mergeCell ref="N34:Q34"/>
    <mergeCell ref="D49:E49"/>
    <mergeCell ref="L49:M49"/>
    <mergeCell ref="N49:Q49"/>
    <mergeCell ref="D50:E50"/>
    <mergeCell ref="L50:M50"/>
    <mergeCell ref="N50:Q50"/>
    <mergeCell ref="D46:E46"/>
    <mergeCell ref="L46:M46"/>
    <mergeCell ref="N46:Q46"/>
    <mergeCell ref="D47:E47"/>
    <mergeCell ref="L47:M47"/>
    <mergeCell ref="N47:Q47"/>
    <mergeCell ref="D48:E48"/>
    <mergeCell ref="L48:M48"/>
    <mergeCell ref="N48:Q48"/>
    <mergeCell ref="L39:M39"/>
    <mergeCell ref="L40:M40"/>
    <mergeCell ref="L41:M41"/>
    <mergeCell ref="L30:M30"/>
    <mergeCell ref="N17:Q17"/>
    <mergeCell ref="L18:M18"/>
    <mergeCell ref="L19:M19"/>
    <mergeCell ref="L20:M20"/>
    <mergeCell ref="L21:M21"/>
    <mergeCell ref="D44:E44"/>
    <mergeCell ref="L44:M44"/>
    <mergeCell ref="N44:Q44"/>
    <mergeCell ref="D45:E45"/>
    <mergeCell ref="L45:M45"/>
    <mergeCell ref="N45:Q45"/>
    <mergeCell ref="D17:E17"/>
    <mergeCell ref="D42:E42"/>
    <mergeCell ref="L42:M42"/>
    <mergeCell ref="N42:Q42"/>
    <mergeCell ref="D43:E43"/>
    <mergeCell ref="L43:M43"/>
    <mergeCell ref="N43:Q43"/>
    <mergeCell ref="N36:Q36"/>
    <mergeCell ref="N37:Q37"/>
    <mergeCell ref="N38:Q38"/>
    <mergeCell ref="N39:Q39"/>
    <mergeCell ref="N40:Q40"/>
    <mergeCell ref="N41:Q41"/>
    <mergeCell ref="L25:M25"/>
    <mergeCell ref="L26:M26"/>
    <mergeCell ref="L27:M27"/>
    <mergeCell ref="L28:M28"/>
    <mergeCell ref="L29:M29"/>
    <mergeCell ref="L12:M12"/>
    <mergeCell ref="L13:M13"/>
    <mergeCell ref="L14:M14"/>
    <mergeCell ref="N35:Q35"/>
    <mergeCell ref="N24:Q24"/>
    <mergeCell ref="N25:Q25"/>
    <mergeCell ref="N26:Q26"/>
    <mergeCell ref="N27:Q27"/>
    <mergeCell ref="N28:Q28"/>
    <mergeCell ref="N29:Q29"/>
    <mergeCell ref="N18:Q18"/>
    <mergeCell ref="N19:Q19"/>
    <mergeCell ref="N20:Q20"/>
    <mergeCell ref="N21:Q21"/>
    <mergeCell ref="N22:Q22"/>
    <mergeCell ref="N23:Q23"/>
    <mergeCell ref="N14:Q14"/>
    <mergeCell ref="N15:Q15"/>
    <mergeCell ref="N16:Q16"/>
    <mergeCell ref="L31:M31"/>
    <mergeCell ref="L32:M32"/>
    <mergeCell ref="L33:M33"/>
    <mergeCell ref="L34:M34"/>
    <mergeCell ref="L35:M35"/>
    <mergeCell ref="L36:M36"/>
    <mergeCell ref="L37:M37"/>
    <mergeCell ref="L38:M38"/>
    <mergeCell ref="D37:E37"/>
    <mergeCell ref="D38:E38"/>
    <mergeCell ref="D39:E39"/>
    <mergeCell ref="D40:E40"/>
    <mergeCell ref="D41:E41"/>
    <mergeCell ref="D30:E30"/>
    <mergeCell ref="D31:E31"/>
    <mergeCell ref="D32:E32"/>
    <mergeCell ref="D33:E33"/>
    <mergeCell ref="D34:E34"/>
    <mergeCell ref="D35:E35"/>
    <mergeCell ref="F10:F11"/>
    <mergeCell ref="G10:G11"/>
    <mergeCell ref="H10:H11"/>
    <mergeCell ref="I10:K10"/>
    <mergeCell ref="L10:M11"/>
    <mergeCell ref="N10:Q11"/>
    <mergeCell ref="L15:M15"/>
    <mergeCell ref="L16:M16"/>
    <mergeCell ref="D36:E36"/>
    <mergeCell ref="D24:E24"/>
    <mergeCell ref="D25:E25"/>
    <mergeCell ref="D26:E26"/>
    <mergeCell ref="D27:E27"/>
    <mergeCell ref="D28:E28"/>
    <mergeCell ref="D29:E29"/>
    <mergeCell ref="D18:E18"/>
    <mergeCell ref="D19:E19"/>
    <mergeCell ref="D20:E20"/>
    <mergeCell ref="D21:E21"/>
    <mergeCell ref="D22:E22"/>
    <mergeCell ref="D23:E23"/>
    <mergeCell ref="L22:M22"/>
    <mergeCell ref="L23:M23"/>
    <mergeCell ref="L24:M24"/>
    <mergeCell ref="L17:M17"/>
    <mergeCell ref="N12:Q12"/>
    <mergeCell ref="N13:Q13"/>
    <mergeCell ref="E3:G3"/>
    <mergeCell ref="H3:J3"/>
    <mergeCell ref="F4:G4"/>
    <mergeCell ref="K3:Q4"/>
    <mergeCell ref="B5:D6"/>
    <mergeCell ref="E5:E6"/>
    <mergeCell ref="K5:Q6"/>
    <mergeCell ref="I5:J6"/>
    <mergeCell ref="H5:H6"/>
    <mergeCell ref="B3:D4"/>
    <mergeCell ref="I4:J4"/>
    <mergeCell ref="D12:E12"/>
    <mergeCell ref="D13:E13"/>
    <mergeCell ref="D14:E14"/>
    <mergeCell ref="D16:E16"/>
    <mergeCell ref="D15:E15"/>
    <mergeCell ref="F5:G6"/>
    <mergeCell ref="B7:Q8"/>
    <mergeCell ref="B10:B11"/>
    <mergeCell ref="C10:C11"/>
    <mergeCell ref="D10:E11"/>
  </mergeCells>
  <phoneticPr fontId="2"/>
  <dataValidations count="5">
    <dataValidation type="list" allowBlank="1" showInputMessage="1" showErrorMessage="1" sqref="E5:E6 H5:H6" xr:uid="{285DC106-52DF-4110-86B8-3D9F6B01D916}">
      <formula1>"〇,✕"</formula1>
    </dataValidation>
    <dataValidation type="list" allowBlank="1" showInputMessage="1" showErrorMessage="1" sqref="C70:C76 C52" xr:uid="{3FC6DFA9-1941-4305-B138-E57C004C0B21}">
      <formula1>"副園長,主幹保育教諭,保育教諭,保育士,調理員,栄養士,養護教諭,看護師,事務職員,学校医,学校歯科医,学校薬剤師"</formula1>
    </dataValidation>
    <dataValidation type="list" allowBlank="1" showInputMessage="1" showErrorMessage="1" sqref="F12:F52 F70:F76" xr:uid="{4752CCFF-4389-4541-9676-ADE9253A212C}">
      <formula1>"常勤,非常勤"</formula1>
    </dataValidation>
    <dataValidation type="list" allowBlank="1" showInputMessage="1" showErrorMessage="1" sqref="G12:G52 G70:G76" xr:uid="{377CC9D3-8E4A-423E-8027-D47A545A183D}">
      <formula1>"正規,非正規"</formula1>
    </dataValidation>
    <dataValidation type="list" allowBlank="1" showInputMessage="1" showErrorMessage="1" sqref="C12:C51" xr:uid="{C2277F61-A533-4DB3-A7DB-AFCDE27AB655}">
      <formula1>"園長,副園長,主幹保育教諭,保育教諭,保育士,調理員,栄養士,養護教諭,看護師,事務職員,学校医,学校歯科医,学校薬剤師"</formula1>
    </dataValidation>
  </dataValidations>
  <printOptions horizontalCentered="1"/>
  <pageMargins left="0.9055118110236221" right="0.9055118110236221" top="0.74803149606299213" bottom="0.74803149606299213" header="0.31496062992125984" footer="0.31496062992125984"/>
  <pageSetup paperSize="9" scale="65" fitToHeight="0" orientation="portrait" r:id="rId1"/>
  <rowBreaks count="1" manualBreakCount="1">
    <brk id="51" min="1" max="1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4EFFD-53F5-4682-9237-36F1000149F8}">
  <sheetPr>
    <pageSetUpPr fitToPage="1"/>
  </sheetPr>
  <dimension ref="B1:R52"/>
  <sheetViews>
    <sheetView view="pageBreakPreview" zoomScaleNormal="70" zoomScaleSheetLayoutView="100" workbookViewId="0">
      <selection activeCell="P3" sqref="P3"/>
    </sheetView>
  </sheetViews>
  <sheetFormatPr defaultColWidth="7.5625" defaultRowHeight="21.4" customHeight="1" x14ac:dyDescent="0.7"/>
  <cols>
    <col min="1" max="1" width="7.5625" style="21"/>
    <col min="2" max="2" width="7.5625" style="20"/>
    <col min="3" max="16384" width="7.5625" style="21"/>
  </cols>
  <sheetData>
    <row r="1" spans="2:18" s="18" customFormat="1" ht="21.4" customHeight="1" x14ac:dyDescent="0.7">
      <c r="B1" s="18" t="s">
        <v>137</v>
      </c>
      <c r="C1" s="19"/>
      <c r="D1" s="19"/>
      <c r="E1" s="19"/>
      <c r="F1" s="19"/>
      <c r="G1" s="19"/>
      <c r="H1" s="19"/>
      <c r="I1" s="19"/>
      <c r="J1" s="19"/>
      <c r="K1" s="19"/>
      <c r="L1" s="19"/>
      <c r="M1" s="19"/>
      <c r="N1" s="19"/>
      <c r="O1" s="19"/>
      <c r="P1" s="19"/>
      <c r="Q1" s="19"/>
      <c r="R1" s="19"/>
    </row>
    <row r="2" spans="2:18" s="18" customFormat="1" ht="21.4" customHeight="1" x14ac:dyDescent="0.7">
      <c r="B2" s="224" t="s">
        <v>140</v>
      </c>
      <c r="C2" s="224"/>
      <c r="D2" s="224" t="s">
        <v>141</v>
      </c>
      <c r="E2" s="224"/>
      <c r="F2" s="224"/>
      <c r="G2" s="224"/>
      <c r="H2" s="224"/>
      <c r="I2" s="224"/>
      <c r="J2" s="224"/>
      <c r="K2" s="224"/>
      <c r="L2" s="224"/>
      <c r="M2" s="224"/>
      <c r="N2" s="224"/>
      <c r="O2" s="31" t="s">
        <v>142</v>
      </c>
      <c r="P2" s="22"/>
      <c r="Q2" s="22"/>
      <c r="R2" s="22"/>
    </row>
    <row r="3" spans="2:18" ht="21.4" customHeight="1" x14ac:dyDescent="0.7">
      <c r="B3" s="221" t="s">
        <v>138</v>
      </c>
      <c r="C3" s="221"/>
      <c r="D3" s="220" t="s">
        <v>146</v>
      </c>
      <c r="E3" s="198"/>
      <c r="F3" s="198"/>
      <c r="G3" s="198"/>
      <c r="H3" s="198"/>
      <c r="I3" s="198"/>
      <c r="J3" s="198"/>
      <c r="K3" s="198"/>
      <c r="L3" s="198"/>
      <c r="M3" s="198"/>
      <c r="N3" s="198"/>
      <c r="O3" s="194"/>
    </row>
    <row r="4" spans="2:18" ht="21.4" customHeight="1" x14ac:dyDescent="0.7">
      <c r="B4" s="221"/>
      <c r="C4" s="221"/>
      <c r="D4" s="198"/>
      <c r="E4" s="198"/>
      <c r="F4" s="198"/>
      <c r="G4" s="198"/>
      <c r="H4" s="198"/>
      <c r="I4" s="198"/>
      <c r="J4" s="198"/>
      <c r="K4" s="198"/>
      <c r="L4" s="198"/>
      <c r="M4" s="198"/>
      <c r="N4" s="198"/>
      <c r="O4" s="194"/>
    </row>
    <row r="5" spans="2:18" ht="21.4" customHeight="1" x14ac:dyDescent="0.7">
      <c r="B5" s="221"/>
      <c r="C5" s="221"/>
      <c r="D5" s="222" t="s">
        <v>143</v>
      </c>
      <c r="E5" s="222"/>
      <c r="F5" s="220" t="s">
        <v>144</v>
      </c>
      <c r="G5" s="220"/>
      <c r="H5" s="220"/>
      <c r="I5" s="220"/>
      <c r="J5" s="220"/>
      <c r="K5" s="220"/>
      <c r="L5" s="220"/>
      <c r="M5" s="220"/>
      <c r="N5" s="220"/>
      <c r="O5" s="194"/>
    </row>
    <row r="6" spans="2:18" ht="21.4" customHeight="1" x14ac:dyDescent="0.7">
      <c r="B6" s="221"/>
      <c r="C6" s="221"/>
      <c r="D6" s="222"/>
      <c r="E6" s="222"/>
      <c r="F6" s="220"/>
      <c r="G6" s="220"/>
      <c r="H6" s="220"/>
      <c r="I6" s="220"/>
      <c r="J6" s="220"/>
      <c r="K6" s="220"/>
      <c r="L6" s="220"/>
      <c r="M6" s="220"/>
      <c r="N6" s="220"/>
      <c r="O6" s="194"/>
    </row>
    <row r="7" spans="2:18" ht="21.4" customHeight="1" x14ac:dyDescent="0.7">
      <c r="B7" s="221" t="s">
        <v>139</v>
      </c>
      <c r="C7" s="221"/>
      <c r="D7" s="220" t="s">
        <v>145</v>
      </c>
      <c r="E7" s="220"/>
      <c r="F7" s="220"/>
      <c r="G7" s="220"/>
      <c r="H7" s="220"/>
      <c r="I7" s="220"/>
      <c r="J7" s="220"/>
      <c r="K7" s="220"/>
      <c r="L7" s="220"/>
      <c r="M7" s="220"/>
      <c r="N7" s="220"/>
      <c r="O7" s="194"/>
    </row>
    <row r="8" spans="2:18" ht="21.4" customHeight="1" x14ac:dyDescent="0.7">
      <c r="B8" s="221"/>
      <c r="C8" s="221"/>
      <c r="D8" s="220"/>
      <c r="E8" s="220"/>
      <c r="F8" s="220"/>
      <c r="G8" s="220"/>
      <c r="H8" s="220"/>
      <c r="I8" s="220"/>
      <c r="J8" s="220"/>
      <c r="K8" s="220"/>
      <c r="L8" s="220"/>
      <c r="M8" s="220"/>
      <c r="N8" s="220"/>
      <c r="O8" s="194"/>
    </row>
    <row r="9" spans="2:18" ht="21.4" customHeight="1" x14ac:dyDescent="0.7">
      <c r="B9" s="24"/>
      <c r="C9" s="24"/>
      <c r="D9" s="25"/>
      <c r="E9" s="25"/>
      <c r="F9" s="25"/>
      <c r="G9" s="25"/>
      <c r="H9" s="25"/>
      <c r="I9" s="25"/>
      <c r="J9" s="25"/>
      <c r="K9" s="25"/>
      <c r="L9" s="25"/>
      <c r="M9" s="25"/>
      <c r="N9" s="25"/>
      <c r="O9" s="20"/>
    </row>
    <row r="10" spans="2:18" ht="21.4" customHeight="1" x14ac:dyDescent="0.7">
      <c r="B10" s="224" t="s">
        <v>147</v>
      </c>
      <c r="C10" s="224"/>
      <c r="D10" s="224"/>
      <c r="E10" s="224"/>
      <c r="F10" s="224"/>
      <c r="G10" s="224"/>
      <c r="H10" s="224"/>
      <c r="I10" s="224"/>
      <c r="J10" s="224"/>
      <c r="K10" s="224"/>
      <c r="L10" s="224"/>
      <c r="M10" s="224"/>
      <c r="N10" s="225"/>
      <c r="O10" s="31" t="s">
        <v>142</v>
      </c>
    </row>
    <row r="11" spans="2:18" ht="21.4" customHeight="1" x14ac:dyDescent="0.7">
      <c r="B11" s="26" t="s">
        <v>148</v>
      </c>
      <c r="C11" s="219" t="s">
        <v>149</v>
      </c>
      <c r="D11" s="219"/>
      <c r="E11" s="219"/>
      <c r="F11" s="219"/>
      <c r="G11" s="219"/>
      <c r="H11" s="219"/>
      <c r="I11" s="219"/>
      <c r="J11" s="219"/>
      <c r="K11" s="219"/>
      <c r="L11" s="219"/>
      <c r="M11" s="219"/>
      <c r="N11" s="197"/>
      <c r="O11" s="32"/>
    </row>
    <row r="12" spans="2:18" ht="21.4" customHeight="1" x14ac:dyDescent="0.7">
      <c r="B12" s="223" t="s">
        <v>169</v>
      </c>
      <c r="C12" s="210" t="s">
        <v>189</v>
      </c>
      <c r="D12" s="210"/>
      <c r="E12" s="210"/>
      <c r="F12" s="210"/>
      <c r="G12" s="210"/>
      <c r="H12" s="210"/>
      <c r="I12" s="210"/>
      <c r="J12" s="210"/>
      <c r="K12" s="210"/>
      <c r="L12" s="210"/>
      <c r="M12" s="210"/>
      <c r="N12" s="211"/>
      <c r="O12" s="194"/>
    </row>
    <row r="13" spans="2:18" ht="21.4" customHeight="1" x14ac:dyDescent="0.7">
      <c r="B13" s="223"/>
      <c r="C13" s="212"/>
      <c r="D13" s="212"/>
      <c r="E13" s="212"/>
      <c r="F13" s="212"/>
      <c r="G13" s="212"/>
      <c r="H13" s="212"/>
      <c r="I13" s="212"/>
      <c r="J13" s="212"/>
      <c r="K13" s="212"/>
      <c r="L13" s="212"/>
      <c r="M13" s="212"/>
      <c r="N13" s="213"/>
      <c r="O13" s="194"/>
    </row>
    <row r="14" spans="2:18" ht="21.4" customHeight="1" x14ac:dyDescent="0.7">
      <c r="B14" s="188"/>
      <c r="C14" s="205" t="s">
        <v>188</v>
      </c>
      <c r="D14" s="171" t="s">
        <v>151</v>
      </c>
      <c r="E14" s="192" t="s">
        <v>153</v>
      </c>
      <c r="F14" s="192"/>
      <c r="G14" s="192"/>
      <c r="H14" s="192"/>
      <c r="I14" s="192"/>
      <c r="J14" s="192"/>
      <c r="K14" s="192"/>
      <c r="L14" s="192"/>
      <c r="M14" s="192"/>
      <c r="N14" s="193"/>
      <c r="O14" s="194"/>
    </row>
    <row r="15" spans="2:18" ht="21.4" customHeight="1" x14ac:dyDescent="0.7">
      <c r="B15" s="188"/>
      <c r="C15" s="206"/>
      <c r="D15" s="172"/>
      <c r="E15" s="190" t="s">
        <v>152</v>
      </c>
      <c r="F15" s="190"/>
      <c r="G15" s="190"/>
      <c r="H15" s="190"/>
      <c r="I15" s="190"/>
      <c r="J15" s="190"/>
      <c r="K15" s="190"/>
      <c r="L15" s="190"/>
      <c r="M15" s="190"/>
      <c r="N15" s="191"/>
      <c r="O15" s="195"/>
    </row>
    <row r="16" spans="2:18" ht="21.4" customHeight="1" x14ac:dyDescent="0.7">
      <c r="B16" s="188"/>
      <c r="C16" s="206"/>
      <c r="D16" s="173" t="s">
        <v>154</v>
      </c>
      <c r="E16" s="179" t="s">
        <v>163</v>
      </c>
      <c r="F16" s="179"/>
      <c r="G16" s="179"/>
      <c r="H16" s="179"/>
      <c r="I16" s="179"/>
      <c r="J16" s="179"/>
      <c r="K16" s="179"/>
      <c r="L16" s="179"/>
      <c r="M16" s="179"/>
      <c r="N16" s="179"/>
      <c r="O16" s="196"/>
    </row>
    <row r="17" spans="2:15" ht="21.4" customHeight="1" x14ac:dyDescent="0.7">
      <c r="B17" s="188"/>
      <c r="C17" s="206"/>
      <c r="D17" s="173"/>
      <c r="E17" s="179"/>
      <c r="F17" s="179"/>
      <c r="G17" s="179"/>
      <c r="H17" s="179"/>
      <c r="I17" s="179"/>
      <c r="J17" s="179"/>
      <c r="K17" s="179"/>
      <c r="L17" s="179"/>
      <c r="M17" s="179"/>
      <c r="N17" s="179"/>
      <c r="O17" s="194"/>
    </row>
    <row r="18" spans="2:15" ht="21.4" customHeight="1" x14ac:dyDescent="0.7">
      <c r="B18" s="188"/>
      <c r="C18" s="206"/>
      <c r="D18" s="173"/>
      <c r="E18" s="179"/>
      <c r="F18" s="179"/>
      <c r="G18" s="179"/>
      <c r="H18" s="179"/>
      <c r="I18" s="179"/>
      <c r="J18" s="179"/>
      <c r="K18" s="179"/>
      <c r="L18" s="179"/>
      <c r="M18" s="179"/>
      <c r="N18" s="179"/>
      <c r="O18" s="194"/>
    </row>
    <row r="19" spans="2:15" ht="21.4" customHeight="1" x14ac:dyDescent="0.7">
      <c r="B19" s="188"/>
      <c r="C19" s="206"/>
      <c r="D19" s="173"/>
      <c r="E19" s="215" t="s">
        <v>155</v>
      </c>
      <c r="F19" s="215"/>
      <c r="G19" s="215"/>
      <c r="H19" s="215"/>
      <c r="I19" s="215"/>
      <c r="J19" s="215"/>
      <c r="K19" s="215"/>
      <c r="L19" s="215"/>
      <c r="M19" s="215"/>
      <c r="N19" s="216"/>
      <c r="O19" s="194"/>
    </row>
    <row r="20" spans="2:15" ht="21.4" customHeight="1" x14ac:dyDescent="0.7">
      <c r="B20" s="188"/>
      <c r="C20" s="206"/>
      <c r="D20" s="173"/>
      <c r="E20" s="215" t="s">
        <v>156</v>
      </c>
      <c r="F20" s="215"/>
      <c r="G20" s="215"/>
      <c r="H20" s="215"/>
      <c r="I20" s="215"/>
      <c r="J20" s="215"/>
      <c r="K20" s="215"/>
      <c r="L20" s="215"/>
      <c r="M20" s="215"/>
      <c r="N20" s="216"/>
      <c r="O20" s="194"/>
    </row>
    <row r="21" spans="2:15" ht="21.4" customHeight="1" x14ac:dyDescent="0.7">
      <c r="B21" s="188"/>
      <c r="C21" s="207"/>
      <c r="D21" s="174"/>
      <c r="E21" s="217" t="s">
        <v>157</v>
      </c>
      <c r="F21" s="217"/>
      <c r="G21" s="217"/>
      <c r="H21" s="217"/>
      <c r="I21" s="217"/>
      <c r="J21" s="217"/>
      <c r="K21" s="217"/>
      <c r="L21" s="217"/>
      <c r="M21" s="217"/>
      <c r="N21" s="218"/>
      <c r="O21" s="194"/>
    </row>
    <row r="22" spans="2:15" ht="21.4" customHeight="1" x14ac:dyDescent="0.7">
      <c r="B22" s="188"/>
      <c r="C22" s="205" t="s">
        <v>161</v>
      </c>
      <c r="D22" s="171" t="s">
        <v>151</v>
      </c>
      <c r="E22" s="192" t="s">
        <v>158</v>
      </c>
      <c r="F22" s="192"/>
      <c r="G22" s="192"/>
      <c r="H22" s="192"/>
      <c r="I22" s="192"/>
      <c r="J22" s="192"/>
      <c r="K22" s="192"/>
      <c r="L22" s="192"/>
      <c r="M22" s="192"/>
      <c r="N22" s="192"/>
      <c r="O22" s="194"/>
    </row>
    <row r="23" spans="2:15" ht="21.4" customHeight="1" x14ac:dyDescent="0.7">
      <c r="B23" s="188"/>
      <c r="C23" s="206"/>
      <c r="D23" s="172"/>
      <c r="E23" s="190" t="s">
        <v>152</v>
      </c>
      <c r="F23" s="190"/>
      <c r="G23" s="190"/>
      <c r="H23" s="190"/>
      <c r="I23" s="190"/>
      <c r="J23" s="190"/>
      <c r="K23" s="190"/>
      <c r="L23" s="190"/>
      <c r="M23" s="190"/>
      <c r="N23" s="191"/>
      <c r="O23" s="195"/>
    </row>
    <row r="24" spans="2:15" ht="21.4" customHeight="1" x14ac:dyDescent="0.7">
      <c r="B24" s="188"/>
      <c r="C24" s="206"/>
      <c r="D24" s="173" t="s">
        <v>154</v>
      </c>
      <c r="E24" s="179" t="s">
        <v>164</v>
      </c>
      <c r="F24" s="179"/>
      <c r="G24" s="179"/>
      <c r="H24" s="179"/>
      <c r="I24" s="179"/>
      <c r="J24" s="179"/>
      <c r="K24" s="179"/>
      <c r="L24" s="179"/>
      <c r="M24" s="179"/>
      <c r="N24" s="179"/>
      <c r="O24" s="196"/>
    </row>
    <row r="25" spans="2:15" ht="21.4" customHeight="1" x14ac:dyDescent="0.7">
      <c r="B25" s="188"/>
      <c r="C25" s="206"/>
      <c r="D25" s="173"/>
      <c r="E25" s="179"/>
      <c r="F25" s="179"/>
      <c r="G25" s="179"/>
      <c r="H25" s="179"/>
      <c r="I25" s="179"/>
      <c r="J25" s="179"/>
      <c r="K25" s="179"/>
      <c r="L25" s="179"/>
      <c r="M25" s="179"/>
      <c r="N25" s="179"/>
      <c r="O25" s="194"/>
    </row>
    <row r="26" spans="2:15" ht="21.4" customHeight="1" x14ac:dyDescent="0.7">
      <c r="B26" s="188"/>
      <c r="C26" s="206"/>
      <c r="D26" s="173"/>
      <c r="E26" s="179"/>
      <c r="F26" s="179"/>
      <c r="G26" s="179"/>
      <c r="H26" s="179"/>
      <c r="I26" s="179"/>
      <c r="J26" s="179"/>
      <c r="K26" s="179"/>
      <c r="L26" s="179"/>
      <c r="M26" s="179"/>
      <c r="N26" s="179"/>
      <c r="O26" s="194"/>
    </row>
    <row r="27" spans="2:15" ht="21.4" customHeight="1" x14ac:dyDescent="0.7">
      <c r="B27" s="188"/>
      <c r="C27" s="206"/>
      <c r="D27" s="173"/>
      <c r="E27" s="177" t="s">
        <v>159</v>
      </c>
      <c r="F27" s="177"/>
      <c r="G27" s="177"/>
      <c r="H27" s="177"/>
      <c r="I27" s="177"/>
      <c r="J27" s="177"/>
      <c r="K27" s="177"/>
      <c r="L27" s="177"/>
      <c r="M27" s="177"/>
      <c r="N27" s="178"/>
      <c r="O27" s="194"/>
    </row>
    <row r="28" spans="2:15" ht="21.4" customHeight="1" x14ac:dyDescent="0.7">
      <c r="B28" s="188"/>
      <c r="C28" s="207"/>
      <c r="D28" s="174"/>
      <c r="E28" s="175" t="s">
        <v>160</v>
      </c>
      <c r="F28" s="175"/>
      <c r="G28" s="175"/>
      <c r="H28" s="175"/>
      <c r="I28" s="175"/>
      <c r="J28" s="175"/>
      <c r="K28" s="175"/>
      <c r="L28" s="175"/>
      <c r="M28" s="175"/>
      <c r="N28" s="176"/>
      <c r="O28" s="194"/>
    </row>
    <row r="29" spans="2:15" ht="21.4" customHeight="1" x14ac:dyDescent="0.7">
      <c r="B29" s="188"/>
      <c r="C29" s="205" t="s">
        <v>200</v>
      </c>
      <c r="D29" s="171" t="s">
        <v>151</v>
      </c>
      <c r="E29" s="192" t="s">
        <v>158</v>
      </c>
      <c r="F29" s="192"/>
      <c r="G29" s="192"/>
      <c r="H29" s="192"/>
      <c r="I29" s="192"/>
      <c r="J29" s="192"/>
      <c r="K29" s="192"/>
      <c r="L29" s="192"/>
      <c r="M29" s="192"/>
      <c r="N29" s="193"/>
      <c r="O29" s="194"/>
    </row>
    <row r="30" spans="2:15" ht="21.4" customHeight="1" x14ac:dyDescent="0.7">
      <c r="B30" s="188"/>
      <c r="C30" s="206"/>
      <c r="D30" s="172"/>
      <c r="E30" s="190" t="s">
        <v>162</v>
      </c>
      <c r="F30" s="190"/>
      <c r="G30" s="190"/>
      <c r="H30" s="190"/>
      <c r="I30" s="190"/>
      <c r="J30" s="190"/>
      <c r="K30" s="190"/>
      <c r="L30" s="190"/>
      <c r="M30" s="190"/>
      <c r="N30" s="191"/>
      <c r="O30" s="195"/>
    </row>
    <row r="31" spans="2:15" ht="21.4" customHeight="1" x14ac:dyDescent="0.7">
      <c r="B31" s="188"/>
      <c r="C31" s="206"/>
      <c r="D31" s="173" t="s">
        <v>154</v>
      </c>
      <c r="E31" s="179" t="s">
        <v>165</v>
      </c>
      <c r="F31" s="179"/>
      <c r="G31" s="179"/>
      <c r="H31" s="179"/>
      <c r="I31" s="179"/>
      <c r="J31" s="179"/>
      <c r="K31" s="179"/>
      <c r="L31" s="179"/>
      <c r="M31" s="179"/>
      <c r="N31" s="179"/>
      <c r="O31" s="196"/>
    </row>
    <row r="32" spans="2:15" ht="21.4" customHeight="1" x14ac:dyDescent="0.7">
      <c r="B32" s="188"/>
      <c r="C32" s="206"/>
      <c r="D32" s="173"/>
      <c r="E32" s="179"/>
      <c r="F32" s="179"/>
      <c r="G32" s="179"/>
      <c r="H32" s="179"/>
      <c r="I32" s="179"/>
      <c r="J32" s="179"/>
      <c r="K32" s="179"/>
      <c r="L32" s="179"/>
      <c r="M32" s="179"/>
      <c r="N32" s="179"/>
      <c r="O32" s="194"/>
    </row>
    <row r="33" spans="2:15" ht="21.4" customHeight="1" x14ac:dyDescent="0.7">
      <c r="B33" s="188"/>
      <c r="C33" s="206"/>
      <c r="D33" s="173"/>
      <c r="E33" s="179"/>
      <c r="F33" s="179"/>
      <c r="G33" s="179"/>
      <c r="H33" s="179"/>
      <c r="I33" s="179"/>
      <c r="J33" s="179"/>
      <c r="K33" s="179"/>
      <c r="L33" s="179"/>
      <c r="M33" s="179"/>
      <c r="N33" s="179"/>
      <c r="O33" s="194"/>
    </row>
    <row r="34" spans="2:15" ht="21.4" customHeight="1" x14ac:dyDescent="0.7">
      <c r="B34" s="188"/>
      <c r="C34" s="206"/>
      <c r="D34" s="173"/>
      <c r="E34" s="179"/>
      <c r="F34" s="179"/>
      <c r="G34" s="179"/>
      <c r="H34" s="179"/>
      <c r="I34" s="179"/>
      <c r="J34" s="179"/>
      <c r="K34" s="179"/>
      <c r="L34" s="179"/>
      <c r="M34" s="179"/>
      <c r="N34" s="179"/>
      <c r="O34" s="194"/>
    </row>
    <row r="35" spans="2:15" ht="21.4" customHeight="1" x14ac:dyDescent="0.7">
      <c r="B35" s="188"/>
      <c r="C35" s="206"/>
      <c r="D35" s="173"/>
      <c r="E35" s="177" t="s">
        <v>166</v>
      </c>
      <c r="F35" s="177"/>
      <c r="G35" s="177"/>
      <c r="H35" s="177"/>
      <c r="I35" s="177"/>
      <c r="J35" s="177"/>
      <c r="K35" s="177"/>
      <c r="L35" s="177"/>
      <c r="M35" s="177"/>
      <c r="N35" s="178"/>
      <c r="O35" s="194"/>
    </row>
    <row r="36" spans="2:15" ht="21.4" customHeight="1" x14ac:dyDescent="0.7">
      <c r="B36" s="189"/>
      <c r="C36" s="207"/>
      <c r="D36" s="174"/>
      <c r="E36" s="175" t="s">
        <v>167</v>
      </c>
      <c r="F36" s="175"/>
      <c r="G36" s="175"/>
      <c r="H36" s="175"/>
      <c r="I36" s="175"/>
      <c r="J36" s="175"/>
      <c r="K36" s="175"/>
      <c r="L36" s="175"/>
      <c r="M36" s="175"/>
      <c r="N36" s="176"/>
      <c r="O36" s="194"/>
    </row>
    <row r="37" spans="2:15" ht="21.4" customHeight="1" x14ac:dyDescent="0.7">
      <c r="B37" s="186" t="s">
        <v>171</v>
      </c>
      <c r="C37" s="210" t="s">
        <v>168</v>
      </c>
      <c r="D37" s="210"/>
      <c r="E37" s="210"/>
      <c r="F37" s="210"/>
      <c r="G37" s="210"/>
      <c r="H37" s="210"/>
      <c r="I37" s="210"/>
      <c r="J37" s="210"/>
      <c r="K37" s="210"/>
      <c r="L37" s="210"/>
      <c r="M37" s="210"/>
      <c r="N37" s="211"/>
      <c r="O37" s="194"/>
    </row>
    <row r="38" spans="2:15" ht="21.4" customHeight="1" x14ac:dyDescent="0.7">
      <c r="B38" s="214"/>
      <c r="C38" s="212"/>
      <c r="D38" s="212"/>
      <c r="E38" s="212"/>
      <c r="F38" s="212"/>
      <c r="G38" s="212"/>
      <c r="H38" s="212"/>
      <c r="I38" s="212"/>
      <c r="J38" s="212"/>
      <c r="K38" s="212"/>
      <c r="L38" s="212"/>
      <c r="M38" s="212"/>
      <c r="N38" s="213"/>
      <c r="O38" s="194"/>
    </row>
    <row r="39" spans="2:15" ht="21.4" customHeight="1" x14ac:dyDescent="0.7">
      <c r="B39" s="186" t="s">
        <v>174</v>
      </c>
      <c r="C39" s="180" t="s">
        <v>172</v>
      </c>
      <c r="D39" s="180"/>
      <c r="E39" s="180"/>
      <c r="F39" s="180"/>
      <c r="G39" s="180"/>
      <c r="H39" s="180"/>
      <c r="I39" s="180"/>
      <c r="J39" s="180"/>
      <c r="K39" s="180"/>
      <c r="L39" s="180"/>
      <c r="M39" s="180"/>
      <c r="N39" s="181"/>
      <c r="O39" s="208"/>
    </row>
    <row r="40" spans="2:15" ht="21.4" customHeight="1" x14ac:dyDescent="0.7">
      <c r="B40" s="187"/>
      <c r="C40" s="182"/>
      <c r="D40" s="182"/>
      <c r="E40" s="182"/>
      <c r="F40" s="182"/>
      <c r="G40" s="182"/>
      <c r="H40" s="182"/>
      <c r="I40" s="182"/>
      <c r="J40" s="182"/>
      <c r="K40" s="182"/>
      <c r="L40" s="182"/>
      <c r="M40" s="182"/>
      <c r="N40" s="183"/>
      <c r="O40" s="209"/>
    </row>
    <row r="41" spans="2:15" ht="21.4" customHeight="1" x14ac:dyDescent="0.7">
      <c r="B41" s="187"/>
      <c r="C41" s="184"/>
      <c r="D41" s="184"/>
      <c r="E41" s="184"/>
      <c r="F41" s="184"/>
      <c r="G41" s="184"/>
      <c r="H41" s="184"/>
      <c r="I41" s="184"/>
      <c r="J41" s="184"/>
      <c r="K41" s="184"/>
      <c r="L41" s="184"/>
      <c r="M41" s="184"/>
      <c r="N41" s="185"/>
      <c r="O41" s="209"/>
    </row>
    <row r="42" spans="2:15" ht="21.4" customHeight="1" x14ac:dyDescent="0.7">
      <c r="B42" s="169"/>
      <c r="C42" s="27" t="s">
        <v>175</v>
      </c>
      <c r="D42" s="203" t="s">
        <v>176</v>
      </c>
      <c r="E42" s="203"/>
      <c r="F42" s="203"/>
      <c r="G42" s="203"/>
      <c r="H42" s="203"/>
      <c r="I42" s="203"/>
      <c r="J42" s="203"/>
      <c r="K42" s="203"/>
      <c r="L42" s="203"/>
      <c r="M42" s="203"/>
      <c r="N42" s="204"/>
      <c r="O42" s="33"/>
    </row>
    <row r="43" spans="2:15" ht="21.4" customHeight="1" x14ac:dyDescent="0.7">
      <c r="B43" s="169"/>
      <c r="C43" s="201" t="s">
        <v>177</v>
      </c>
      <c r="D43" s="182" t="s">
        <v>178</v>
      </c>
      <c r="E43" s="182"/>
      <c r="F43" s="182"/>
      <c r="G43" s="182"/>
      <c r="H43" s="182"/>
      <c r="I43" s="182"/>
      <c r="J43" s="182"/>
      <c r="K43" s="182"/>
      <c r="L43" s="182"/>
      <c r="M43" s="182"/>
      <c r="N43" s="183"/>
      <c r="O43" s="209"/>
    </row>
    <row r="44" spans="2:15" ht="21.4" customHeight="1" x14ac:dyDescent="0.7">
      <c r="B44" s="170"/>
      <c r="C44" s="202"/>
      <c r="D44" s="199"/>
      <c r="E44" s="199"/>
      <c r="F44" s="199"/>
      <c r="G44" s="199"/>
      <c r="H44" s="199"/>
      <c r="I44" s="199"/>
      <c r="J44" s="199"/>
      <c r="K44" s="199"/>
      <c r="L44" s="199"/>
      <c r="M44" s="199"/>
      <c r="N44" s="200"/>
      <c r="O44" s="196"/>
    </row>
    <row r="45" spans="2:15" ht="21.4" customHeight="1" x14ac:dyDescent="0.7">
      <c r="B45" s="26" t="s">
        <v>181</v>
      </c>
      <c r="C45" s="197" t="s">
        <v>179</v>
      </c>
      <c r="D45" s="198"/>
      <c r="E45" s="198"/>
      <c r="F45" s="198"/>
      <c r="G45" s="198"/>
      <c r="H45" s="198"/>
      <c r="I45" s="198"/>
      <c r="J45" s="198"/>
      <c r="K45" s="198"/>
      <c r="L45" s="198"/>
      <c r="M45" s="198"/>
      <c r="N45" s="198"/>
      <c r="O45" s="32"/>
    </row>
    <row r="46" spans="2:15" ht="21.4" customHeight="1" x14ac:dyDescent="0.7">
      <c r="B46" s="26" t="s">
        <v>182</v>
      </c>
      <c r="C46" s="197" t="s">
        <v>185</v>
      </c>
      <c r="D46" s="198"/>
      <c r="E46" s="198"/>
      <c r="F46" s="198"/>
      <c r="G46" s="198"/>
      <c r="H46" s="198"/>
      <c r="I46" s="198"/>
      <c r="J46" s="198"/>
      <c r="K46" s="198"/>
      <c r="L46" s="198"/>
      <c r="M46" s="198"/>
      <c r="N46" s="198"/>
      <c r="O46" s="32"/>
    </row>
    <row r="47" spans="2:15" ht="21.4" customHeight="1" x14ac:dyDescent="0.7">
      <c r="B47" s="26" t="s">
        <v>183</v>
      </c>
      <c r="C47" s="197" t="s">
        <v>186</v>
      </c>
      <c r="D47" s="198"/>
      <c r="E47" s="198"/>
      <c r="F47" s="198"/>
      <c r="G47" s="198"/>
      <c r="H47" s="198"/>
      <c r="I47" s="198"/>
      <c r="J47" s="198"/>
      <c r="K47" s="198"/>
      <c r="L47" s="198"/>
      <c r="M47" s="198"/>
      <c r="N47" s="198"/>
      <c r="O47" s="32"/>
    </row>
    <row r="48" spans="2:15" ht="21.4" customHeight="1" x14ac:dyDescent="0.7">
      <c r="B48" s="26" t="s">
        <v>184</v>
      </c>
      <c r="C48" s="197" t="s">
        <v>187</v>
      </c>
      <c r="D48" s="198"/>
      <c r="E48" s="198"/>
      <c r="F48" s="198"/>
      <c r="G48" s="198"/>
      <c r="H48" s="198"/>
      <c r="I48" s="198"/>
      <c r="J48" s="198"/>
      <c r="K48" s="198"/>
      <c r="L48" s="198"/>
      <c r="M48" s="198"/>
      <c r="N48" s="198"/>
      <c r="O48" s="32"/>
    </row>
    <row r="49" spans="3:14" ht="21.4" customHeight="1" x14ac:dyDescent="0.7">
      <c r="C49" s="23"/>
      <c r="D49" s="23"/>
      <c r="E49" s="23"/>
      <c r="F49" s="23"/>
      <c r="G49" s="23"/>
      <c r="H49" s="23"/>
      <c r="I49" s="23"/>
      <c r="J49" s="23"/>
      <c r="K49" s="23"/>
      <c r="L49" s="23"/>
      <c r="M49" s="23"/>
      <c r="N49" s="23"/>
    </row>
    <row r="50" spans="3:14" ht="21.4" customHeight="1" x14ac:dyDescent="0.7">
      <c r="C50" s="23"/>
      <c r="D50" s="23"/>
      <c r="E50" s="23"/>
      <c r="F50" s="23"/>
      <c r="G50" s="23"/>
      <c r="H50" s="23"/>
      <c r="I50" s="23"/>
      <c r="J50" s="23"/>
      <c r="K50" s="23"/>
      <c r="L50" s="23"/>
      <c r="M50" s="23"/>
      <c r="N50" s="23"/>
    </row>
    <row r="51" spans="3:14" ht="21.4" customHeight="1" x14ac:dyDescent="0.7">
      <c r="C51" s="23"/>
      <c r="D51" s="23"/>
      <c r="E51" s="23"/>
      <c r="F51" s="23"/>
      <c r="G51" s="23"/>
      <c r="H51" s="23"/>
      <c r="I51" s="23"/>
      <c r="J51" s="23"/>
      <c r="K51" s="23"/>
      <c r="L51" s="23"/>
      <c r="M51" s="23"/>
      <c r="N51" s="23"/>
    </row>
    <row r="52" spans="3:14" ht="21.4" customHeight="1" x14ac:dyDescent="0.7">
      <c r="C52" s="23"/>
      <c r="D52" s="23"/>
      <c r="E52" s="23"/>
      <c r="F52" s="23"/>
      <c r="G52" s="23"/>
      <c r="H52" s="23"/>
      <c r="I52" s="23"/>
      <c r="J52" s="23"/>
      <c r="K52" s="23"/>
      <c r="L52" s="23"/>
      <c r="M52" s="23"/>
      <c r="N52" s="23"/>
    </row>
  </sheetData>
  <sheetProtection sheet="1" objects="1" scenarios="1"/>
  <mergeCells count="63">
    <mergeCell ref="B2:C2"/>
    <mergeCell ref="D2:N2"/>
    <mergeCell ref="B7:C8"/>
    <mergeCell ref="B10:N10"/>
    <mergeCell ref="D3:N4"/>
    <mergeCell ref="E15:N15"/>
    <mergeCell ref="E14:N14"/>
    <mergeCell ref="O3:O4"/>
    <mergeCell ref="C11:N11"/>
    <mergeCell ref="C12:N13"/>
    <mergeCell ref="D7:N8"/>
    <mergeCell ref="O7:O8"/>
    <mergeCell ref="B3:C6"/>
    <mergeCell ref="O5:O6"/>
    <mergeCell ref="D5:E6"/>
    <mergeCell ref="F5:N6"/>
    <mergeCell ref="O12:O13"/>
    <mergeCell ref="B12:B13"/>
    <mergeCell ref="C14:C21"/>
    <mergeCell ref="D14:D15"/>
    <mergeCell ref="D16:D21"/>
    <mergeCell ref="C29:C36"/>
    <mergeCell ref="O29:O30"/>
    <mergeCell ref="C37:N38"/>
    <mergeCell ref="B37:B38"/>
    <mergeCell ref="E16:N18"/>
    <mergeCell ref="E19:N19"/>
    <mergeCell ref="E20:N20"/>
    <mergeCell ref="E21:N21"/>
    <mergeCell ref="E22:N22"/>
    <mergeCell ref="E23:N23"/>
    <mergeCell ref="O14:O15"/>
    <mergeCell ref="O16:O21"/>
    <mergeCell ref="O22:O23"/>
    <mergeCell ref="O24:O28"/>
    <mergeCell ref="C48:N48"/>
    <mergeCell ref="C47:N47"/>
    <mergeCell ref="C46:N46"/>
    <mergeCell ref="C45:N45"/>
    <mergeCell ref="O31:O36"/>
    <mergeCell ref="O37:O38"/>
    <mergeCell ref="D43:N44"/>
    <mergeCell ref="C43:C44"/>
    <mergeCell ref="D42:N42"/>
    <mergeCell ref="C22:C28"/>
    <mergeCell ref="O39:O41"/>
    <mergeCell ref="O43:O44"/>
    <mergeCell ref="B42:B44"/>
    <mergeCell ref="D22:D23"/>
    <mergeCell ref="D24:D28"/>
    <mergeCell ref="D29:D30"/>
    <mergeCell ref="E28:N28"/>
    <mergeCell ref="E27:N27"/>
    <mergeCell ref="E24:N26"/>
    <mergeCell ref="E31:N34"/>
    <mergeCell ref="C39:N41"/>
    <mergeCell ref="B39:B41"/>
    <mergeCell ref="E36:N36"/>
    <mergeCell ref="D31:D36"/>
    <mergeCell ref="B14:B36"/>
    <mergeCell ref="E35:N35"/>
    <mergeCell ref="E30:N30"/>
    <mergeCell ref="E29:N29"/>
  </mergeCells>
  <phoneticPr fontId="2"/>
  <conditionalFormatting sqref="O11:O48">
    <cfRule type="expression" dxfId="4" priority="4">
      <formula>$O$5="〇"</formula>
    </cfRule>
  </conditionalFormatting>
  <conditionalFormatting sqref="O37:O45 O47:O48">
    <cfRule type="expression" dxfId="3" priority="5">
      <formula>$O$3="〇"</formula>
    </cfRule>
  </conditionalFormatting>
  <conditionalFormatting sqref="O39:O41">
    <cfRule type="expression" dxfId="2" priority="1">
      <formula>$O$43="〇"</formula>
    </cfRule>
    <cfRule type="expression" dxfId="1" priority="2">
      <formula>$O$42="〇"</formula>
    </cfRule>
  </conditionalFormatting>
  <conditionalFormatting sqref="O42:O44">
    <cfRule type="expression" dxfId="0" priority="3">
      <formula>$O$39="〇"</formula>
    </cfRule>
  </conditionalFormatting>
  <dataValidations count="4">
    <dataValidation type="list" allowBlank="1" showInputMessage="1" showErrorMessage="1" sqref="O11 O12:O13 O37:O38 O39:O41 O42 O43:O44 O45 O46 O47 O48 O3:O4 O5:O6 O7:O8" xr:uid="{5A48526E-F915-4F20-9C3F-06E62CEC9556}">
      <formula1>"〇,✕"</formula1>
    </dataValidation>
    <dataValidation type="list" allowBlank="1" showInputMessage="1" showErrorMessage="1" sqref="O14:O15 O22:O23 O29:O30" xr:uid="{FA9CEDD0-2FF4-49FB-8BCF-8E2E024A61FD}">
      <formula1>"１,２"</formula1>
    </dataValidation>
    <dataValidation type="list" allowBlank="1" showInputMessage="1" showErrorMessage="1" sqref="O31:O36 O24:O28" xr:uid="{61AC3207-D2AA-4911-B284-7DB2ADF3C408}">
      <formula1>"１,２,３"</formula1>
    </dataValidation>
    <dataValidation type="list" allowBlank="1" showInputMessage="1" showErrorMessage="1" sqref="O16:O21" xr:uid="{52503DBE-C3AD-4A40-A881-CD0703D40B05}">
      <formula1>"１,２,３,４"</formula1>
    </dataValidation>
  </dataValidations>
  <printOptions horizontalCentered="1"/>
  <pageMargins left="0.9055118110236221" right="0.9055118110236221" top="0.74803149606299213" bottom="0.74803149606299213" header="0.31496062992125984" footer="0.31496062992125984"/>
  <pageSetup paperSize="9" scale="6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DD4DC-AE8E-41C2-A140-4270A60A5D6C}">
  <sheetPr>
    <pageSetUpPr fitToPage="1"/>
  </sheetPr>
  <dimension ref="B1:O20"/>
  <sheetViews>
    <sheetView view="pageBreakPreview" zoomScaleNormal="100" zoomScaleSheetLayoutView="100" workbookViewId="0">
      <selection activeCell="B18" sqref="B18"/>
    </sheetView>
  </sheetViews>
  <sheetFormatPr defaultColWidth="7.5625" defaultRowHeight="21.4" customHeight="1" x14ac:dyDescent="0.7"/>
  <cols>
    <col min="1" max="16384" width="7.5625" style="16"/>
  </cols>
  <sheetData>
    <row r="1" spans="2:15" ht="21.4" customHeight="1" x14ac:dyDescent="0.7">
      <c r="B1" s="1" t="s">
        <v>190</v>
      </c>
    </row>
    <row r="2" spans="2:15" ht="21.4" customHeight="1" x14ac:dyDescent="0.7">
      <c r="B2" s="232" t="s">
        <v>193</v>
      </c>
      <c r="C2" s="232"/>
      <c r="D2" s="232"/>
      <c r="E2" s="232"/>
      <c r="F2" s="232"/>
      <c r="G2" s="232"/>
      <c r="H2" s="232"/>
      <c r="I2" s="232"/>
      <c r="J2" s="232"/>
      <c r="K2" s="232"/>
      <c r="L2" s="232"/>
      <c r="M2" s="232"/>
      <c r="N2" s="232"/>
      <c r="O2" s="30" t="s">
        <v>29</v>
      </c>
    </row>
    <row r="3" spans="2:15" ht="21.4" customHeight="1" x14ac:dyDescent="0.7">
      <c r="B3" s="228" t="s">
        <v>148</v>
      </c>
      <c r="C3" s="230" t="s">
        <v>194</v>
      </c>
      <c r="D3" s="230"/>
      <c r="E3" s="230"/>
      <c r="F3" s="230"/>
      <c r="G3" s="230"/>
      <c r="H3" s="230"/>
      <c r="I3" s="230"/>
      <c r="J3" s="230"/>
      <c r="K3" s="230"/>
      <c r="L3" s="230"/>
      <c r="M3" s="230"/>
      <c r="N3" s="230"/>
      <c r="O3" s="231"/>
    </row>
    <row r="4" spans="2:15" ht="21.4" customHeight="1" x14ac:dyDescent="0.7">
      <c r="B4" s="228"/>
      <c r="C4" s="230"/>
      <c r="D4" s="230"/>
      <c r="E4" s="230"/>
      <c r="F4" s="230"/>
      <c r="G4" s="230"/>
      <c r="H4" s="230"/>
      <c r="I4" s="230"/>
      <c r="J4" s="230"/>
      <c r="K4" s="230"/>
      <c r="L4" s="230"/>
      <c r="M4" s="230"/>
      <c r="N4" s="230"/>
      <c r="O4" s="231"/>
    </row>
    <row r="5" spans="2:15" ht="21.4" customHeight="1" x14ac:dyDescent="0.7">
      <c r="B5" s="228"/>
      <c r="C5" s="230"/>
      <c r="D5" s="230"/>
      <c r="E5" s="230"/>
      <c r="F5" s="230"/>
      <c r="G5" s="230"/>
      <c r="H5" s="230"/>
      <c r="I5" s="230"/>
      <c r="J5" s="230"/>
      <c r="K5" s="230"/>
      <c r="L5" s="230"/>
      <c r="M5" s="230"/>
      <c r="N5" s="230"/>
      <c r="O5" s="231"/>
    </row>
    <row r="6" spans="2:15" ht="21.4" customHeight="1" x14ac:dyDescent="0.7">
      <c r="B6" s="228" t="s">
        <v>150</v>
      </c>
      <c r="C6" s="230" t="s">
        <v>195</v>
      </c>
      <c r="D6" s="230"/>
      <c r="E6" s="230"/>
      <c r="F6" s="230"/>
      <c r="G6" s="230"/>
      <c r="H6" s="230"/>
      <c r="I6" s="230"/>
      <c r="J6" s="230"/>
      <c r="K6" s="230"/>
      <c r="L6" s="230"/>
      <c r="M6" s="230"/>
      <c r="N6" s="230"/>
      <c r="O6" s="231"/>
    </row>
    <row r="7" spans="2:15" ht="21.4" customHeight="1" x14ac:dyDescent="0.7">
      <c r="B7" s="228"/>
      <c r="C7" s="230"/>
      <c r="D7" s="230"/>
      <c r="E7" s="230"/>
      <c r="F7" s="230"/>
      <c r="G7" s="230"/>
      <c r="H7" s="230"/>
      <c r="I7" s="230"/>
      <c r="J7" s="230"/>
      <c r="K7" s="230"/>
      <c r="L7" s="230"/>
      <c r="M7" s="230"/>
      <c r="N7" s="230"/>
      <c r="O7" s="231"/>
    </row>
    <row r="8" spans="2:15" ht="21.4" customHeight="1" x14ac:dyDescent="0.7">
      <c r="B8" s="228"/>
      <c r="C8" s="230"/>
      <c r="D8" s="230"/>
      <c r="E8" s="230"/>
      <c r="F8" s="230"/>
      <c r="G8" s="230"/>
      <c r="H8" s="230"/>
      <c r="I8" s="230"/>
      <c r="J8" s="230"/>
      <c r="K8" s="230"/>
      <c r="L8" s="230"/>
      <c r="M8" s="230"/>
      <c r="N8" s="230"/>
      <c r="O8" s="231"/>
    </row>
    <row r="9" spans="2:15" ht="21.4" customHeight="1" x14ac:dyDescent="0.7">
      <c r="B9" s="228" t="s">
        <v>170</v>
      </c>
      <c r="C9" s="230" t="s">
        <v>196</v>
      </c>
      <c r="D9" s="230"/>
      <c r="E9" s="230"/>
      <c r="F9" s="230"/>
      <c r="G9" s="230"/>
      <c r="H9" s="230"/>
      <c r="I9" s="230"/>
      <c r="J9" s="230"/>
      <c r="K9" s="230"/>
      <c r="L9" s="230"/>
      <c r="M9" s="230"/>
      <c r="N9" s="230"/>
      <c r="O9" s="231"/>
    </row>
    <row r="10" spans="2:15" ht="21.4" customHeight="1" x14ac:dyDescent="0.7">
      <c r="B10" s="228"/>
      <c r="C10" s="230"/>
      <c r="D10" s="230"/>
      <c r="E10" s="230"/>
      <c r="F10" s="230"/>
      <c r="G10" s="230"/>
      <c r="H10" s="230"/>
      <c r="I10" s="230"/>
      <c r="J10" s="230"/>
      <c r="K10" s="230"/>
      <c r="L10" s="230"/>
      <c r="M10" s="230"/>
      <c r="N10" s="230"/>
      <c r="O10" s="231"/>
    </row>
    <row r="11" spans="2:15" ht="21.4" customHeight="1" x14ac:dyDescent="0.7">
      <c r="B11" s="228"/>
      <c r="C11" s="230"/>
      <c r="D11" s="230"/>
      <c r="E11" s="230"/>
      <c r="F11" s="230"/>
      <c r="G11" s="230"/>
      <c r="H11" s="230"/>
      <c r="I11" s="230"/>
      <c r="J11" s="230"/>
      <c r="K11" s="230"/>
      <c r="L11" s="230"/>
      <c r="M11" s="230"/>
      <c r="N11" s="230"/>
      <c r="O11" s="231"/>
    </row>
    <row r="12" spans="2:15" ht="21.4" customHeight="1" x14ac:dyDescent="0.7">
      <c r="B12" s="228" t="s">
        <v>173</v>
      </c>
      <c r="C12" s="230" t="s">
        <v>197</v>
      </c>
      <c r="D12" s="230"/>
      <c r="E12" s="230"/>
      <c r="F12" s="230"/>
      <c r="G12" s="230"/>
      <c r="H12" s="230"/>
      <c r="I12" s="230"/>
      <c r="J12" s="230"/>
      <c r="K12" s="230"/>
      <c r="L12" s="230"/>
      <c r="M12" s="230"/>
      <c r="N12" s="230"/>
      <c r="O12" s="231"/>
    </row>
    <row r="13" spans="2:15" ht="21.4" customHeight="1" x14ac:dyDescent="0.7">
      <c r="B13" s="228"/>
      <c r="C13" s="230"/>
      <c r="D13" s="230"/>
      <c r="E13" s="230"/>
      <c r="F13" s="230"/>
      <c r="G13" s="230"/>
      <c r="H13" s="230"/>
      <c r="I13" s="230"/>
      <c r="J13" s="230"/>
      <c r="K13" s="230"/>
      <c r="L13" s="230"/>
      <c r="M13" s="230"/>
      <c r="N13" s="230"/>
      <c r="O13" s="231"/>
    </row>
    <row r="14" spans="2:15" ht="21.4" customHeight="1" x14ac:dyDescent="0.7">
      <c r="B14" s="228"/>
      <c r="C14" s="230"/>
      <c r="D14" s="230"/>
      <c r="E14" s="230"/>
      <c r="F14" s="230"/>
      <c r="G14" s="230"/>
      <c r="H14" s="230"/>
      <c r="I14" s="230"/>
      <c r="J14" s="230"/>
      <c r="K14" s="230"/>
      <c r="L14" s="230"/>
      <c r="M14" s="230"/>
      <c r="N14" s="230"/>
      <c r="O14" s="231"/>
    </row>
    <row r="15" spans="2:15" ht="21.4" customHeight="1" x14ac:dyDescent="0.7">
      <c r="B15" s="228" t="s">
        <v>180</v>
      </c>
      <c r="C15" s="230" t="s">
        <v>198</v>
      </c>
      <c r="D15" s="230"/>
      <c r="E15" s="230"/>
      <c r="F15" s="230"/>
      <c r="G15" s="230"/>
      <c r="H15" s="230"/>
      <c r="I15" s="230"/>
      <c r="J15" s="230"/>
      <c r="K15" s="230"/>
      <c r="L15" s="230"/>
      <c r="M15" s="230"/>
      <c r="N15" s="230"/>
      <c r="O15" s="231"/>
    </row>
    <row r="16" spans="2:15" ht="21.4" customHeight="1" x14ac:dyDescent="0.7">
      <c r="B16" s="228"/>
      <c r="C16" s="230"/>
      <c r="D16" s="230"/>
      <c r="E16" s="230"/>
      <c r="F16" s="230"/>
      <c r="G16" s="230"/>
      <c r="H16" s="230"/>
      <c r="I16" s="230"/>
      <c r="J16" s="230"/>
      <c r="K16" s="230"/>
      <c r="L16" s="230"/>
      <c r="M16" s="230"/>
      <c r="N16" s="230"/>
      <c r="O16" s="231"/>
    </row>
    <row r="17" spans="2:15" ht="21.4" customHeight="1" x14ac:dyDescent="0.7">
      <c r="B17" s="228"/>
      <c r="C17" s="230"/>
      <c r="D17" s="230"/>
      <c r="E17" s="230"/>
      <c r="F17" s="230"/>
      <c r="G17" s="230"/>
      <c r="H17" s="230"/>
      <c r="I17" s="230"/>
      <c r="J17" s="230"/>
      <c r="K17" s="230"/>
      <c r="L17" s="230"/>
      <c r="M17" s="230"/>
      <c r="N17" s="230"/>
      <c r="O17" s="231"/>
    </row>
    <row r="18" spans="2:15" ht="21.4" customHeight="1" x14ac:dyDescent="0.7">
      <c r="B18" s="16" t="s">
        <v>199</v>
      </c>
    </row>
    <row r="19" spans="2:15" ht="21.4" customHeight="1" x14ac:dyDescent="0.7">
      <c r="B19" s="229" t="s">
        <v>191</v>
      </c>
      <c r="C19" s="229"/>
      <c r="D19" s="226"/>
      <c r="E19" s="226"/>
      <c r="F19" s="226"/>
      <c r="G19" s="226"/>
      <c r="H19" s="226"/>
      <c r="I19" s="226"/>
      <c r="J19" s="226"/>
      <c r="K19" s="226"/>
      <c r="L19" s="226"/>
      <c r="M19" s="226"/>
      <c r="N19" s="226"/>
      <c r="O19" s="226"/>
    </row>
    <row r="20" spans="2:15" ht="21.4" customHeight="1" x14ac:dyDescent="0.7">
      <c r="B20" s="118" t="s">
        <v>192</v>
      </c>
      <c r="C20" s="118"/>
      <c r="D20" s="227"/>
      <c r="E20" s="227"/>
      <c r="F20" s="227"/>
      <c r="G20" s="227"/>
      <c r="H20" s="227"/>
      <c r="I20" s="227"/>
      <c r="J20" s="227"/>
      <c r="K20" s="227"/>
      <c r="L20" s="227"/>
      <c r="M20" s="227"/>
      <c r="N20" s="227"/>
      <c r="O20" s="227"/>
    </row>
  </sheetData>
  <sheetProtection sheet="1" objects="1" scenarios="1"/>
  <mergeCells count="20">
    <mergeCell ref="B2:N2"/>
    <mergeCell ref="C3:N5"/>
    <mergeCell ref="B3:B5"/>
    <mergeCell ref="B6:B8"/>
    <mergeCell ref="C6:N8"/>
    <mergeCell ref="O3:O5"/>
    <mergeCell ref="O6:O8"/>
    <mergeCell ref="O9:O11"/>
    <mergeCell ref="O12:O14"/>
    <mergeCell ref="O15:O17"/>
    <mergeCell ref="D19:O19"/>
    <mergeCell ref="D20:O20"/>
    <mergeCell ref="B9:B11"/>
    <mergeCell ref="B12:B14"/>
    <mergeCell ref="B15:B17"/>
    <mergeCell ref="B19:C19"/>
    <mergeCell ref="B20:C20"/>
    <mergeCell ref="C9:N11"/>
    <mergeCell ref="C12:N14"/>
    <mergeCell ref="C15:N17"/>
  </mergeCells>
  <phoneticPr fontId="2"/>
  <dataValidations count="1">
    <dataValidation type="list" allowBlank="1" showInputMessage="1" showErrorMessage="1" sqref="O3:O17" xr:uid="{4F445CF3-1AE7-4A11-941B-08AE4F77CE0A}">
      <formula1>"〇,✕"</formula1>
    </dataValidation>
  </dataValidations>
  <printOptions horizontalCentered="1"/>
  <pageMargins left="0.9055118110236221" right="0.9055118110236221" top="0.74803149606299213" bottom="0.74803149606299213" header="0.31496062992125984" footer="0.31496062992125984"/>
  <pageSetup paperSize="9" scale="7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1　定員・職員配置・各面積及び設備基準（新設）</vt:lpstr>
      <vt:lpstr>1　定員・職員配置・各面積及び設備基準（移行）</vt:lpstr>
      <vt:lpstr>2　職員名簿</vt:lpstr>
      <vt:lpstr>3　避難用設備等基準</vt:lpstr>
      <vt:lpstr>4　外部搬入</vt:lpstr>
      <vt:lpstr>'1　定員・職員配置・各面積及び設備基準（移行）'!Print_Area</vt:lpstr>
      <vt:lpstr>'1　定員・職員配置・各面積及び設備基準（新設）'!Print_Area</vt:lpstr>
      <vt:lpstr>'2　職員名簿'!Print_Area</vt:lpstr>
      <vt:lpstr>'3　避難用設備等基準'!Print_Area</vt:lpstr>
      <vt:lpstr>'4　外部搬入'!Print_Area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新地　直人</dc:creator>
  <cp:lastModifiedBy>俵積田</cp:lastModifiedBy>
  <cp:lastPrinted>2025-08-12T08:26:42Z</cp:lastPrinted>
  <dcterms:created xsi:type="dcterms:W3CDTF">2025-08-04T07:48:47Z</dcterms:created>
  <dcterms:modified xsi:type="dcterms:W3CDTF">2026-03-18T01:42:33Z</dcterms:modified>
</cp:coreProperties>
</file>